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esktop\SZOM DOKUMENTI\IO\NOVI MANDAT\9. sjednica\"/>
    </mc:Choice>
  </mc:AlternateContent>
  <xr:revisionPtr revIDLastSave="0" documentId="8_{EEFE4E30-81E6-49D1-A997-BE992479A3C2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 s="1"/>
  <c r="H39" i="1"/>
  <c r="H657" i="1"/>
  <c r="H656" i="1"/>
  <c r="H655" i="1"/>
  <c r="H654" i="1"/>
  <c r="H653" i="1"/>
  <c r="H652" i="1"/>
  <c r="H645" i="1"/>
  <c r="H644" i="1"/>
  <c r="H643" i="1"/>
  <c r="H642" i="1"/>
  <c r="H641" i="1"/>
  <c r="H640" i="1"/>
  <c r="H633" i="1"/>
  <c r="H632" i="1"/>
  <c r="H631" i="1"/>
  <c r="H630" i="1"/>
  <c r="H629" i="1"/>
  <c r="H628" i="1"/>
  <c r="H620" i="1"/>
  <c r="H619" i="1"/>
  <c r="H618" i="1"/>
  <c r="H617" i="1"/>
  <c r="H616" i="1"/>
  <c r="H615" i="1"/>
  <c r="H608" i="1"/>
  <c r="H607" i="1"/>
  <c r="H606" i="1"/>
  <c r="H605" i="1"/>
  <c r="H604" i="1"/>
  <c r="H603" i="1"/>
  <c r="H596" i="1"/>
  <c r="H595" i="1"/>
  <c r="H594" i="1"/>
  <c r="H593" i="1"/>
  <c r="H592" i="1"/>
  <c r="H591" i="1"/>
  <c r="H583" i="1"/>
  <c r="H582" i="1"/>
  <c r="H581" i="1"/>
  <c r="H580" i="1"/>
  <c r="H579" i="1"/>
  <c r="H571" i="1"/>
  <c r="H570" i="1"/>
  <c r="H569" i="1"/>
  <c r="H568" i="1"/>
  <c r="H567" i="1"/>
  <c r="H559" i="1"/>
  <c r="H558" i="1"/>
  <c r="H557" i="1"/>
  <c r="H556" i="1"/>
  <c r="H555" i="1"/>
  <c r="H578" i="1"/>
  <c r="H566" i="1"/>
  <c r="H554" i="1"/>
  <c r="H546" i="1"/>
  <c r="H545" i="1"/>
  <c r="H544" i="1"/>
  <c r="H543" i="1"/>
  <c r="H542" i="1"/>
  <c r="H541" i="1"/>
  <c r="H534" i="1"/>
  <c r="H533" i="1"/>
  <c r="H532" i="1"/>
  <c r="H531" i="1"/>
  <c r="H530" i="1"/>
  <c r="H529" i="1"/>
  <c r="H522" i="1"/>
  <c r="H521" i="1"/>
  <c r="H520" i="1"/>
  <c r="H519" i="1"/>
  <c r="H518" i="1"/>
  <c r="H517" i="1"/>
  <c r="H509" i="1"/>
  <c r="H508" i="1"/>
  <c r="H507" i="1"/>
  <c r="H506" i="1"/>
  <c r="H505" i="1"/>
  <c r="H504" i="1"/>
  <c r="H497" i="1"/>
  <c r="H496" i="1"/>
  <c r="H495" i="1"/>
  <c r="H494" i="1"/>
  <c r="H493" i="1"/>
  <c r="H492" i="1"/>
  <c r="H485" i="1"/>
  <c r="H484" i="1"/>
  <c r="H483" i="1"/>
  <c r="H482" i="1"/>
  <c r="H481" i="1"/>
  <c r="H480" i="1"/>
  <c r="H456" i="1"/>
  <c r="H455" i="1"/>
  <c r="H454" i="1"/>
  <c r="H453" i="1"/>
  <c r="H452" i="1"/>
  <c r="H451" i="1"/>
  <c r="H443" i="1"/>
  <c r="H442" i="1"/>
  <c r="H441" i="1"/>
  <c r="H440" i="1"/>
  <c r="H439" i="1"/>
  <c r="H438" i="1"/>
  <c r="H469" i="1"/>
  <c r="H468" i="1"/>
  <c r="H467" i="1"/>
  <c r="H466" i="1"/>
  <c r="H465" i="1"/>
  <c r="H464" i="1"/>
  <c r="H429" i="1"/>
  <c r="H428" i="1"/>
  <c r="H427" i="1"/>
  <c r="H426" i="1"/>
  <c r="H425" i="1"/>
  <c r="H424" i="1"/>
  <c r="H416" i="1"/>
  <c r="H415" i="1"/>
  <c r="H414" i="1"/>
  <c r="H413" i="1"/>
  <c r="H412" i="1"/>
  <c r="H411" i="1"/>
  <c r="H403" i="1"/>
  <c r="H402" i="1"/>
  <c r="H401" i="1"/>
  <c r="H400" i="1"/>
  <c r="H399" i="1"/>
  <c r="H398" i="1"/>
  <c r="H390" i="1"/>
  <c r="H389" i="1"/>
  <c r="H388" i="1"/>
  <c r="H387" i="1"/>
  <c r="H386" i="1"/>
  <c r="H385" i="1"/>
  <c r="H377" i="1"/>
  <c r="H376" i="1"/>
  <c r="H375" i="1"/>
  <c r="H374" i="1"/>
  <c r="H373" i="1"/>
  <c r="H372" i="1"/>
  <c r="H364" i="1"/>
  <c r="H363" i="1"/>
  <c r="H362" i="1"/>
  <c r="H361" i="1"/>
  <c r="H360" i="1"/>
  <c r="H359" i="1"/>
  <c r="H351" i="1"/>
  <c r="H350" i="1"/>
  <c r="H349" i="1"/>
  <c r="H348" i="1"/>
  <c r="H347" i="1"/>
  <c r="H346" i="1"/>
  <c r="H337" i="1"/>
  <c r="H336" i="1"/>
  <c r="H335" i="1"/>
  <c r="H334" i="1"/>
  <c r="H333" i="1"/>
  <c r="H332" i="1"/>
  <c r="H324" i="1"/>
  <c r="H323" i="1"/>
  <c r="H322" i="1"/>
  <c r="H321" i="1"/>
  <c r="H320" i="1"/>
  <c r="H319" i="1"/>
  <c r="H311" i="1"/>
  <c r="H310" i="1"/>
  <c r="H309" i="1"/>
  <c r="H308" i="1"/>
  <c r="H307" i="1"/>
  <c r="H306" i="1"/>
  <c r="H297" i="1"/>
  <c r="H296" i="1"/>
  <c r="H295" i="1"/>
  <c r="H294" i="1"/>
  <c r="H293" i="1"/>
  <c r="H292" i="1"/>
  <c r="H284" i="1"/>
  <c r="H283" i="1"/>
  <c r="H282" i="1"/>
  <c r="H281" i="1"/>
  <c r="H280" i="1"/>
  <c r="H279" i="1"/>
  <c r="H271" i="1"/>
  <c r="H270" i="1"/>
  <c r="H269" i="1"/>
  <c r="H268" i="1"/>
  <c r="H267" i="1"/>
  <c r="H266" i="1"/>
  <c r="H257" i="1"/>
  <c r="H256" i="1"/>
  <c r="H255" i="1"/>
  <c r="H254" i="1"/>
  <c r="H253" i="1"/>
  <c r="H252" i="1"/>
  <c r="H244" i="1"/>
  <c r="H243" i="1"/>
  <c r="H242" i="1"/>
  <c r="H241" i="1"/>
  <c r="H240" i="1"/>
  <c r="H239" i="1"/>
  <c r="H231" i="1"/>
  <c r="H230" i="1"/>
  <c r="H229" i="1"/>
  <c r="H228" i="1"/>
  <c r="H227" i="1"/>
  <c r="H226" i="1"/>
  <c r="H216" i="1"/>
  <c r="H215" i="1"/>
  <c r="H214" i="1"/>
  <c r="H213" i="1"/>
  <c r="H212" i="1"/>
  <c r="H211" i="1"/>
  <c r="H203" i="1"/>
  <c r="H202" i="1"/>
  <c r="H201" i="1"/>
  <c r="H200" i="1"/>
  <c r="H199" i="1"/>
  <c r="H198" i="1"/>
  <c r="H190" i="1"/>
  <c r="H189" i="1"/>
  <c r="H188" i="1"/>
  <c r="H187" i="1"/>
  <c r="H186" i="1"/>
  <c r="H185" i="1"/>
  <c r="H69" i="1"/>
  <c r="H70" i="1"/>
  <c r="H71" i="1"/>
  <c r="H72" i="1"/>
  <c r="H73" i="1"/>
  <c r="H74" i="1"/>
  <c r="H75" i="1"/>
  <c r="H76" i="1"/>
  <c r="H77" i="1"/>
  <c r="H78" i="1"/>
  <c r="H47" i="1"/>
  <c r="H48" i="1"/>
  <c r="H49" i="1"/>
  <c r="H50" i="1"/>
  <c r="H51" i="1"/>
  <c r="H52" i="1"/>
  <c r="H53" i="1"/>
  <c r="H54" i="1"/>
  <c r="H55" i="1"/>
  <c r="H56" i="1"/>
  <c r="H62" i="1"/>
  <c r="H93" i="1"/>
  <c r="H94" i="1"/>
  <c r="H95" i="1"/>
  <c r="H96" i="1"/>
  <c r="H102" i="1"/>
  <c r="H103" i="1"/>
  <c r="H104" i="1"/>
  <c r="H105" i="1"/>
  <c r="H111" i="1"/>
  <c r="H112" i="1"/>
  <c r="H113" i="1"/>
  <c r="H114" i="1"/>
  <c r="H120" i="1"/>
  <c r="H121" i="1"/>
  <c r="H122" i="1"/>
  <c r="H123" i="1"/>
  <c r="H130" i="1"/>
  <c r="H131" i="1"/>
  <c r="H132" i="1"/>
  <c r="H133" i="1"/>
  <c r="H140" i="1"/>
  <c r="H141" i="1"/>
  <c r="H142" i="1"/>
  <c r="H143" i="1"/>
  <c r="H150" i="1"/>
  <c r="H151" i="1"/>
  <c r="H152" i="1"/>
  <c r="H153" i="1"/>
  <c r="H161" i="1"/>
  <c r="H162" i="1"/>
  <c r="H163" i="1"/>
  <c r="H164" i="1"/>
  <c r="H171" i="1"/>
  <c r="H172" i="1"/>
  <c r="H173" i="1"/>
  <c r="H174" i="1"/>
  <c r="K67" i="1"/>
  <c r="H668" i="1" l="1"/>
</calcChain>
</file>

<file path=xl/sharedStrings.xml><?xml version="1.0" encoding="utf-8"?>
<sst xmlns="http://schemas.openxmlformats.org/spreadsheetml/2006/main" count="278" uniqueCount="112">
  <si>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</si>
  <si>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</si>
  <si>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</si>
  <si>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</si>
  <si>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</si>
  <si>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</si>
  <si>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</si>
  <si>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</si>
  <si>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</si>
  <si>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</si>
  <si>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SPORTAŠA</t>
  </si>
  <si>
    <t>OLIMPIJSKI</t>
  </si>
  <si>
    <t>TROŠKOVI NATJECANJA</t>
  </si>
  <si>
    <t>Juniori / U18</t>
  </si>
  <si>
    <t>Kadeti / U14</t>
  </si>
  <si>
    <t>U9</t>
  </si>
  <si>
    <t>KATEGORIJA</t>
  </si>
  <si>
    <t>Mlađi juniori / U16</t>
  </si>
  <si>
    <t>MASOVNOST</t>
  </si>
  <si>
    <t>BROJ UZRASNIH NATJECATELJSKIH</t>
  </si>
  <si>
    <t>Seniori</t>
  </si>
  <si>
    <t>Mlađi seniori</t>
  </si>
  <si>
    <t>Stariji pioniri</t>
  </si>
  <si>
    <t xml:space="preserve">Mlađi pioniri </t>
  </si>
  <si>
    <t>U11</t>
  </si>
  <si>
    <t xml:space="preserve">Mlađi kadeti 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</si>
  <si>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</si>
  <si>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</si>
  <si>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</si>
  <si>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</si>
  <si>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</si>
  <si>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</si>
  <si>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</si>
  <si>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KVALITETA REZULTATA UDRUGE</t>
  </si>
  <si>
    <t>Broj natjecanja max 30</t>
  </si>
  <si>
    <t>sud</t>
  </si>
  <si>
    <t>Olimpijske igre</t>
  </si>
  <si>
    <t>Ime sportaša</t>
  </si>
  <si>
    <t>Plasman</t>
  </si>
  <si>
    <t xml:space="preserve">Svjetski športski rejting, svjetski kup u olimpijskim sportovima disciplinama i granama </t>
  </si>
  <si>
    <t>Svjetsko prvenstvo u olimpijskim sportovim, disciplinama i granama</t>
  </si>
  <si>
    <t xml:space="preserve">Europska prvenstva u olimpijskim sportovima disciplinama i granama </t>
  </si>
  <si>
    <t xml:space="preserve">Svjetska prvenstva u neolimpijskim sportovima, disciplinama i granama </t>
  </si>
  <si>
    <t xml:space="preserve">Europski športski rejting, europski kup u olimpijskim disciplinama </t>
  </si>
  <si>
    <t xml:space="preserve">Svjetski športski rejting,svjetski kup u neolimpijskim disciplinama i sportovima </t>
  </si>
  <si>
    <t xml:space="preserve">Sv .juniorsko prvenstvo u olimpijskim sportovima </t>
  </si>
  <si>
    <t xml:space="preserve">Europska prvenstva u neolimpijskim disciplinama i sportovima,  </t>
  </si>
  <si>
    <t>Mediteranske igre, Olimpijske igre mladih</t>
  </si>
  <si>
    <t xml:space="preserve">Europsko juniorsko prvenstvo u olimpijskim sportovima, </t>
  </si>
  <si>
    <t xml:space="preserve">Europski olimpijski dani mladih </t>
  </si>
  <si>
    <t xml:space="preserve">Europski športski rejting, europski rekord, europski kup u neolimpijskim sportovima, </t>
  </si>
  <si>
    <t>Upisati plasman 1, 2 ili 3 za prvo, drugo odnosno treće mjesto te 4 za sudjelovanje</t>
  </si>
  <si>
    <t>Svjetski kup</t>
  </si>
  <si>
    <t xml:space="preserve">ostali Europski kupovi </t>
  </si>
  <si>
    <t>Natjecanje</t>
  </si>
  <si>
    <t xml:space="preserve">Kup Europskih prvaka </t>
  </si>
  <si>
    <t xml:space="preserve">Kup Europskih kupova </t>
  </si>
  <si>
    <r>
      <t>Kvaliteta rezultata udruge na međunarodnim natjecanjima</t>
    </r>
    <r>
      <rPr>
        <sz val="9"/>
        <color indexed="8"/>
        <rFont val="Arial"/>
        <family val="2"/>
        <charset val="238"/>
      </rPr>
      <t xml:space="preserve"> </t>
    </r>
  </si>
  <si>
    <t>Rezultati na međunarodnim klubskim natjecanjima</t>
  </si>
  <si>
    <r>
      <t>Kvaliteta rezultata udruge na domaćim natjecanjima</t>
    </r>
    <r>
      <rPr>
        <sz val="9"/>
        <color indexed="8"/>
        <rFont val="Arial"/>
        <family val="2"/>
        <charset val="238"/>
      </rPr>
      <t xml:space="preserve"> </t>
    </r>
  </si>
  <si>
    <t>Ime sportaša/ekipe</t>
  </si>
  <si>
    <t>Ukoliko je više sportaša/ekipa osvajalo medalje na navedenim natjecanjima koristiti za svakog</t>
  </si>
  <si>
    <t xml:space="preserve">sportaša/ekipu posebno polje </t>
  </si>
  <si>
    <t>službenih rezultata natjecanja, popisa registriranih</t>
  </si>
  <si>
    <t>sportaša ovjerenog od strane nacionalnog</t>
  </si>
  <si>
    <t>UKUPAN BROJ BODOVA ZA VAŠU UDRUGU</t>
  </si>
  <si>
    <t>ZA UDRUGE POJEDINAČNOG SPORTA</t>
  </si>
  <si>
    <t>Državni rang natjecanja (seniori i mlađi seniori)</t>
  </si>
  <si>
    <t>kategoriji</t>
  </si>
  <si>
    <t>Upisati plasmane 1. - 3. mjesta ukoliko je na natjecanju bilo 8-15 natjecatelja u</t>
  </si>
  <si>
    <t>Upisati plasmane 1. - 3. mjesta ukoliko je na natjecanju bilo više do 16 natjecatelja u</t>
  </si>
  <si>
    <t>Državni rang natjecanja (juniori, kadeti, ml kadeti, pioniri, ml pioniri,U11, U9)</t>
  </si>
  <si>
    <t>Kup RH (seniori i mlađi seniori)</t>
  </si>
  <si>
    <t>Kup RH (juniori, kadeti, ml kadeti, pioniri, ml pioniri,U11, U9)</t>
  </si>
  <si>
    <t>Kup RH  (seniori i mlađi seniori)</t>
  </si>
  <si>
    <t>Godišnja rang lista (seniori i mlađi seniori)</t>
  </si>
  <si>
    <t>Upisati plasmane 1. - 3. mjesta ukoliko je na listi 16 i više natjecatelja u</t>
  </si>
  <si>
    <t>Godišnja rang lista (juniori i mlađi juniori)</t>
  </si>
  <si>
    <t>Godišnja rang lista (kadeti)</t>
  </si>
  <si>
    <t>Godišnja rang lista (mlađi kadeti)</t>
  </si>
  <si>
    <t>Regionalno prvenstvo (seniori i mlađi seniori)</t>
  </si>
  <si>
    <t>Upisati plasmane 1. - 3. mjesta ukoliko je na natjecanju bilo više do 5-7 natjecatelja u</t>
  </si>
  <si>
    <t>Upisati plasmane 1. - 3. mjesta ukoliko je na natjecanju bilo 5-7 natjecatelja u</t>
  </si>
  <si>
    <t>Regionalno prvenstvo (juniori, kadeti, ml kadeti, pioniri, ml pioniri,U11, U9)</t>
  </si>
  <si>
    <t xml:space="preserve">natjecanjima </t>
  </si>
  <si>
    <t>Bodovi za rezultate na ekipnim (ekipe, štafete, parovi, posade)</t>
  </si>
  <si>
    <t>Ime ekipe/tima</t>
  </si>
  <si>
    <t>upisati plasmane do 12. mjesta</t>
  </si>
  <si>
    <t xml:space="preserve">kadeti  regionalni rang natjecanja </t>
  </si>
  <si>
    <t xml:space="preserve">kadeti državni rang natjecanja </t>
  </si>
  <si>
    <t xml:space="preserve">juniori i mlađi juniori regionalni rang natjecanja </t>
  </si>
  <si>
    <t xml:space="preserve">juniori i mlađi juniori državni rang natjecanja </t>
  </si>
  <si>
    <t xml:space="preserve">juniori i mlađi juniori međunarodni rang natjecanja </t>
  </si>
  <si>
    <t xml:space="preserve">seniori i mlađi seniori regionalni rang natjecanja </t>
  </si>
  <si>
    <t xml:space="preserve">seniori i mlađi seniori državni rang natjecanja </t>
  </si>
  <si>
    <t xml:space="preserve">seniori i mlađi seniori međunarodni rang natjecanja </t>
  </si>
  <si>
    <t xml:space="preserve">kadeti međunarodni rang natjecanja </t>
  </si>
  <si>
    <t xml:space="preserve">mlađi kadeti i mlađe kategorije međunarodni rang natjecanja </t>
  </si>
  <si>
    <t xml:space="preserve">mlađi kadeti i mlađe kategorije državni rang natjecanja </t>
  </si>
  <si>
    <t xml:space="preserve">mlađi kadeti i mlađe kategorije regionalni rang natjecanja </t>
  </si>
  <si>
    <t xml:space="preserve">kup seniori i mlađi seniori  </t>
  </si>
  <si>
    <t xml:space="preserve">kup juniori i mlađi juniori  </t>
  </si>
  <si>
    <t xml:space="preserve">kup mlađi kadeti i mlađe kategorije  </t>
  </si>
  <si>
    <t>STATUS SPORTA (upisati DA ukoliko je sport olimpijski)</t>
  </si>
  <si>
    <r>
      <t xml:space="preserve">Upisati 1 pored svake uzrasne kategorije u kojoj udruga ima </t>
    </r>
    <r>
      <rPr>
        <b/>
        <u/>
        <sz val="10"/>
        <rFont val="Arial"/>
        <family val="2"/>
        <charset val="238"/>
      </rPr>
      <t>minimalno 8 registriranih natjecatelja</t>
    </r>
    <r>
      <rPr>
        <b/>
        <sz val="10"/>
        <rFont val="Arial"/>
        <family val="2"/>
        <charset val="238"/>
      </rPr>
      <t xml:space="preserve"> (dokazati popisom sportaša ovjerenim od strane saveza).</t>
    </r>
  </si>
  <si>
    <t>Upisuje se samo 2 najbolja rezultata u godini za svakog sportaša/ekipu/štafetu/posadu na određenom nivou natjecanja. Za kup natjecanja prijavljuje se ukupni rezultat kupa.</t>
  </si>
  <si>
    <t>Za sve upisane podatke potrebno je priložiti dokaze poput</t>
  </si>
  <si>
    <t>sportskog saveza i sl.</t>
  </si>
  <si>
    <t>ODGOVORNA OSOBA ZA ZASTUPANJE UDRUGE/KLUBA</t>
  </si>
  <si>
    <t>potpis i pečat</t>
  </si>
  <si>
    <t>I RADA UDRUGA ČLANICA SPORTSKE ZAJEDNICE OPĆINE MEDULIN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</si>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</sst>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indexed="8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2" borderId="0" xfId="0" applyFont="1" applyFill="1"/>
    <xf numFmtId="0" fontId="0" fillId="3" borderId="7" xfId="0" applyFill="1" applyBorder="1"/>
    <xf numFmtId="0" fontId="0" fillId="3" borderId="8" xfId="0" applyFill="1" applyBorder="1"/>
    <xf numFmtId="0" fontId="8" fillId="0" borderId="0" xfId="0" applyFont="1"/>
    <xf numFmtId="0" fontId="0" fillId="3" borderId="6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9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3" borderId="11" xfId="0" applyFont="1" applyFill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3" fillId="0" borderId="7" xfId="0" applyFont="1" applyBorder="1"/>
    <xf numFmtId="0" fontId="0" fillId="0" borderId="8" xfId="0" applyBorder="1"/>
    <xf numFmtId="0" fontId="0" fillId="0" borderId="15" xfId="0" applyBorder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" fontId="0" fillId="3" borderId="6" xfId="0" applyNumberFormat="1" applyFill="1" applyBorder="1"/>
    <xf numFmtId="0" fontId="17" fillId="0" borderId="16" xfId="0" applyFont="1" applyBorder="1" applyAlignment="1">
      <alignment vertical="top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1" fontId="0" fillId="0" borderId="0" xfId="0" applyNumberFormat="1"/>
    <xf numFmtId="0" fontId="19" fillId="2" borderId="0" xfId="0" applyFont="1" applyFill="1"/>
    <xf numFmtId="0" fontId="2" fillId="0" borderId="0" xfId="0" applyFont="1" applyAlignment="1">
      <alignment horizontal="left"/>
    </xf>
    <xf numFmtId="0" fontId="12" fillId="0" borderId="0" xfId="0" applyFont="1"/>
    <xf numFmtId="0" fontId="0" fillId="4" borderId="6" xfId="0" applyFill="1" applyBorder="1" applyProtection="1">
      <protection hidden="1"/>
    </xf>
    <xf numFmtId="0" fontId="0" fillId="0" borderId="0" xfId="0" applyProtection="1">
      <protection locked="0" hidden="1"/>
    </xf>
    <xf numFmtId="0" fontId="0" fillId="3" borderId="17" xfId="0" applyFill="1" applyBorder="1" applyProtection="1">
      <protection locked="0" hidden="1"/>
    </xf>
    <xf numFmtId="0" fontId="0" fillId="3" borderId="18" xfId="0" applyFill="1" applyBorder="1" applyProtection="1">
      <protection locked="0" hidden="1"/>
    </xf>
    <xf numFmtId="0" fontId="0" fillId="3" borderId="19" xfId="0" applyFill="1" applyBorder="1" applyProtection="1">
      <protection locked="0" hidden="1"/>
    </xf>
    <xf numFmtId="0" fontId="0" fillId="3" borderId="15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1" fontId="0" fillId="4" borderId="6" xfId="0" applyNumberFormat="1" applyFill="1" applyBorder="1" applyProtection="1">
      <protection hidden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vertical="top"/>
    </xf>
    <xf numFmtId="2" fontId="0" fillId="5" borderId="11" xfId="0" applyNumberFormat="1" applyFill="1" applyBorder="1" applyProtection="1">
      <protection hidden="1"/>
    </xf>
    <xf numFmtId="0" fontId="1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2" fontId="0" fillId="4" borderId="6" xfId="0" applyNumberFormat="1" applyFill="1" applyBorder="1" applyProtection="1"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190500</xdr:colOff>
      <xdr:row>4</xdr:row>
      <xdr:rowOff>160020</xdr:rowOff>
    </xdr:to>
    <xdr:pic>
      <xdr:nvPicPr>
        <xdr:cNvPr id="1033" name="Picture 1" descr="LOGO1">
          <a:extLst>
            <a:ext uri="{FF2B5EF4-FFF2-40B4-BE49-F238E27FC236}">
              <a16:creationId xmlns:a16="http://schemas.microsoft.com/office/drawing/2014/main" id="{B79B5898-9840-475E-80CF-25AF8714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675"/>
  <sheetViews>
    <sheetView tabSelected="1" topLeftCell="A667" zoomScale="145" workbookViewId="0">
      <selection activeCell="H680" sqref="H680"/>
    </sheetView>
  </sheetViews>
  <sheetFormatPr defaultRowHeight="13.2" x14ac:dyDescent="0.25"/>
  <cols>
    <col min="1" max="1" width="2" customWidth="1"/>
    <col min="3" max="3" width="10.6640625" customWidth="1"/>
    <col min="8" max="8" width="10.6640625" style="58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110</v>
      </c>
    </row>
    <row r="10" spans="2:6" x14ac:dyDescent="0.25">
      <c r="E10" s="2"/>
      <c r="F10" s="65" t="s">
        <v>111</v>
      </c>
    </row>
    <row r="11" spans="2:6" x14ac:dyDescent="0.25">
      <c r="F11" s="52" t="s">
        <v>66</v>
      </c>
    </row>
    <row r="12" spans="2:6" ht="13.8" thickBot="1" x14ac:dyDescent="0.3"/>
    <row r="13" spans="2:6" ht="13.8" thickBot="1" x14ac:dyDescent="0.3">
      <c r="B13" s="31" t="s">
        <v>26</v>
      </c>
      <c r="C13" s="13"/>
      <c r="D13" s="32"/>
      <c r="E13" s="31" t="s">
        <v>27</v>
      </c>
    </row>
    <row r="14" spans="2:6" x14ac:dyDescent="0.25">
      <c r="E14" s="12"/>
    </row>
    <row r="15" spans="2:6" x14ac:dyDescent="0.25">
      <c r="E15" s="12"/>
    </row>
    <row r="17" spans="2:8" x14ac:dyDescent="0.25">
      <c r="B17" s="3" t="s">
        <v>2</v>
      </c>
      <c r="D17" s="5"/>
      <c r="E17" s="6"/>
      <c r="F17" s="6"/>
      <c r="G17" s="6"/>
      <c r="H17" s="59"/>
    </row>
    <row r="18" spans="2:8" x14ac:dyDescent="0.25">
      <c r="B18" s="3"/>
      <c r="D18" s="9"/>
      <c r="E18" s="10"/>
      <c r="F18" s="10"/>
      <c r="G18" s="10"/>
      <c r="H18" s="60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59"/>
    </row>
    <row r="21" spans="2:8" x14ac:dyDescent="0.25">
      <c r="B21" s="3" t="s">
        <v>3</v>
      </c>
      <c r="D21" s="7"/>
      <c r="E21" s="8"/>
      <c r="F21" s="8"/>
      <c r="G21" s="8"/>
      <c r="H21" s="61"/>
    </row>
    <row r="22" spans="2:8" x14ac:dyDescent="0.25">
      <c r="B22" s="3"/>
      <c r="D22" s="9"/>
      <c r="E22" s="10"/>
      <c r="F22" s="10"/>
      <c r="G22" s="10"/>
      <c r="H22" s="60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59"/>
    </row>
    <row r="25" spans="2:8" x14ac:dyDescent="0.25">
      <c r="B25" s="3" t="s">
        <v>28</v>
      </c>
      <c r="D25" s="7"/>
      <c r="E25" s="8"/>
      <c r="F25" s="8"/>
      <c r="G25" s="8"/>
      <c r="H25" s="61"/>
    </row>
    <row r="26" spans="2:8" x14ac:dyDescent="0.25">
      <c r="B26" s="3" t="s">
        <v>6</v>
      </c>
      <c r="D26" s="9"/>
      <c r="E26" s="10"/>
      <c r="F26" s="10"/>
      <c r="G26" s="10"/>
      <c r="H26" s="60"/>
    </row>
    <row r="27" spans="2:8" x14ac:dyDescent="0.25">
      <c r="B27" s="3"/>
    </row>
    <row r="28" spans="2:8" x14ac:dyDescent="0.25">
      <c r="B28" s="3" t="s">
        <v>8</v>
      </c>
      <c r="D28" s="23"/>
      <c r="E28" s="24"/>
      <c r="F28" s="24"/>
      <c r="G28" s="24"/>
      <c r="H28" s="62"/>
    </row>
    <row r="29" spans="2:8" x14ac:dyDescent="0.25">
      <c r="B29" s="3"/>
    </row>
    <row r="30" spans="2:8" x14ac:dyDescent="0.25">
      <c r="B30" s="3" t="s">
        <v>4</v>
      </c>
      <c r="D30" s="23"/>
      <c r="E30" s="24"/>
      <c r="F30" s="24"/>
      <c r="G30" s="24"/>
      <c r="H30" s="62"/>
    </row>
    <row r="31" spans="2:8" x14ac:dyDescent="0.25">
      <c r="B31" s="3"/>
    </row>
    <row r="32" spans="2:8" x14ac:dyDescent="0.25">
      <c r="B32" s="3"/>
    </row>
    <row r="33" spans="2:8" x14ac:dyDescent="0.25">
      <c r="B33" s="3" t="s">
        <v>7</v>
      </c>
      <c r="D33" s="26"/>
      <c r="F33" s="57">
        <f>2024-D33</f>
        <v>2024</v>
      </c>
      <c r="H33" s="77">
        <f>F33/5</f>
        <v>404.8</v>
      </c>
    </row>
    <row r="37" spans="2:8" x14ac:dyDescent="0.25">
      <c r="B37" s="22" t="s">
        <v>18</v>
      </c>
      <c r="C37" s="4"/>
      <c r="D37" s="4"/>
      <c r="E37" s="4"/>
      <c r="F37" s="4"/>
      <c r="G37" s="4"/>
      <c r="H37" s="63"/>
    </row>
    <row r="39" spans="2:8" x14ac:dyDescent="0.25">
      <c r="B39" s="3" t="s">
        <v>9</v>
      </c>
      <c r="D39" s="11"/>
      <c r="H39" s="64">
        <f>D39/7</f>
        <v>0</v>
      </c>
    </row>
    <row r="40" spans="2:8" x14ac:dyDescent="0.25">
      <c r="B40" s="3" t="s">
        <v>10</v>
      </c>
    </row>
    <row r="41" spans="2:8" x14ac:dyDescent="0.25">
      <c r="B41" s="3"/>
    </row>
    <row r="42" spans="2:8" x14ac:dyDescent="0.25">
      <c r="B42" s="3" t="s">
        <v>19</v>
      </c>
    </row>
    <row r="43" spans="2:8" x14ac:dyDescent="0.25">
      <c r="B43" s="3" t="s">
        <v>16</v>
      </c>
    </row>
    <row r="44" spans="2:8" x14ac:dyDescent="0.25">
      <c r="B44" s="3"/>
    </row>
    <row r="45" spans="2:8" ht="42" customHeight="1" x14ac:dyDescent="0.25">
      <c r="B45" s="72" t="s">
        <v>104</v>
      </c>
      <c r="C45" s="72"/>
      <c r="D45" s="72"/>
      <c r="E45" s="72"/>
      <c r="F45" s="72"/>
      <c r="G45" s="72"/>
      <c r="H45" s="72"/>
    </row>
    <row r="46" spans="2:8" x14ac:dyDescent="0.25">
      <c r="B46" s="3"/>
    </row>
    <row r="47" spans="2:8" x14ac:dyDescent="0.25">
      <c r="B47" s="20" t="s">
        <v>20</v>
      </c>
      <c r="C47" s="21"/>
      <c r="D47" s="11"/>
      <c r="H47" s="57">
        <f>IF(D47=1,1,0)</f>
        <v>0</v>
      </c>
    </row>
    <row r="48" spans="2:8" x14ac:dyDescent="0.25">
      <c r="B48" s="20" t="s">
        <v>21</v>
      </c>
      <c r="C48" s="21"/>
      <c r="D48" s="11"/>
      <c r="H48" s="57">
        <f>IF(D48=1,1,0)</f>
        <v>0</v>
      </c>
    </row>
    <row r="49" spans="2:8" x14ac:dyDescent="0.25">
      <c r="B49" s="20" t="s">
        <v>13</v>
      </c>
      <c r="C49" s="21"/>
      <c r="D49" s="11"/>
      <c r="H49" s="57">
        <f>IF(D49=1,2,0)</f>
        <v>0</v>
      </c>
    </row>
    <row r="50" spans="2:8" x14ac:dyDescent="0.25">
      <c r="B50" s="20" t="s">
        <v>17</v>
      </c>
      <c r="C50" s="21"/>
      <c r="D50" s="11"/>
      <c r="H50" s="57">
        <f t="shared" ref="H50:H56" si="0">IF(D50=1,2,0)</f>
        <v>0</v>
      </c>
    </row>
    <row r="51" spans="2:8" x14ac:dyDescent="0.25">
      <c r="B51" s="20" t="s">
        <v>14</v>
      </c>
      <c r="C51" s="21"/>
      <c r="D51" s="11"/>
      <c r="H51" s="57">
        <f t="shared" si="0"/>
        <v>0</v>
      </c>
    </row>
    <row r="52" spans="2:8" x14ac:dyDescent="0.25">
      <c r="B52" s="20" t="s">
        <v>25</v>
      </c>
      <c r="C52" s="21"/>
      <c r="D52" s="11"/>
      <c r="H52" s="57">
        <f t="shared" si="0"/>
        <v>0</v>
      </c>
    </row>
    <row r="53" spans="2:8" x14ac:dyDescent="0.25">
      <c r="B53" s="20" t="s">
        <v>22</v>
      </c>
      <c r="C53" s="21"/>
      <c r="D53" s="11"/>
      <c r="H53" s="57">
        <f t="shared" si="0"/>
        <v>0</v>
      </c>
    </row>
    <row r="54" spans="2:8" x14ac:dyDescent="0.25">
      <c r="B54" s="20" t="s">
        <v>23</v>
      </c>
      <c r="C54" s="21"/>
      <c r="D54" s="11"/>
      <c r="H54" s="57">
        <f t="shared" si="0"/>
        <v>0</v>
      </c>
    </row>
    <row r="55" spans="2:8" x14ac:dyDescent="0.25">
      <c r="B55" s="20" t="s">
        <v>24</v>
      </c>
      <c r="C55" s="21"/>
      <c r="D55" s="11"/>
      <c r="H55" s="57">
        <f t="shared" si="0"/>
        <v>0</v>
      </c>
    </row>
    <row r="56" spans="2:8" x14ac:dyDescent="0.25">
      <c r="B56" s="20" t="s">
        <v>15</v>
      </c>
      <c r="C56" s="21"/>
      <c r="D56" s="11"/>
      <c r="H56" s="57">
        <f t="shared" si="0"/>
        <v>0</v>
      </c>
    </row>
    <row r="57" spans="2:8" x14ac:dyDescent="0.25">
      <c r="B57" s="20"/>
      <c r="C57" s="21"/>
    </row>
    <row r="58" spans="2:8" x14ac:dyDescent="0.25">
      <c r="B58" s="20"/>
      <c r="C58" s="21"/>
    </row>
    <row r="59" spans="2:8" x14ac:dyDescent="0.25">
      <c r="B59" s="3"/>
    </row>
    <row r="60" spans="2:8" x14ac:dyDescent="0.25">
      <c r="B60" s="73" t="s">
        <v>103</v>
      </c>
      <c r="C60" s="73"/>
      <c r="D60" s="73"/>
      <c r="E60" s="73"/>
      <c r="F60" s="73"/>
      <c r="G60" s="73"/>
      <c r="H60" s="73"/>
    </row>
    <row r="61" spans="2:8" x14ac:dyDescent="0.25">
      <c r="B61" s="3"/>
    </row>
    <row r="62" spans="2:8" x14ac:dyDescent="0.25">
      <c r="B62" s="25" t="s">
        <v>11</v>
      </c>
      <c r="D62" s="11"/>
      <c r="H62" s="57">
        <f>IF(D62="DA",10,5)</f>
        <v>5</v>
      </c>
    </row>
    <row r="63" spans="2:8" x14ac:dyDescent="0.25">
      <c r="B63" s="3"/>
    </row>
    <row r="64" spans="2:8" x14ac:dyDescent="0.25">
      <c r="B64" s="3"/>
    </row>
    <row r="65" spans="2:11" x14ac:dyDescent="0.25">
      <c r="B65" s="22" t="s">
        <v>12</v>
      </c>
      <c r="C65" s="4"/>
      <c r="D65" s="4"/>
      <c r="E65" s="4"/>
      <c r="F65" s="4"/>
      <c r="G65" s="4"/>
      <c r="H65" s="63"/>
    </row>
    <row r="66" spans="2:11" x14ac:dyDescent="0.25">
      <c r="B66" s="3"/>
    </row>
    <row r="67" spans="2:11" x14ac:dyDescent="0.25">
      <c r="B67" s="17"/>
      <c r="C67" s="17"/>
      <c r="D67" s="70" t="s">
        <v>34</v>
      </c>
      <c r="E67" s="14"/>
      <c r="F67" s="17"/>
      <c r="K67" t="str">
        <f>IF(ISNUMBER(D69),VLOOKUP(D69,Sheet2!$B$3:$C$16,2),"")</f>
        <v/>
      </c>
    </row>
    <row r="68" spans="2:11" x14ac:dyDescent="0.25">
      <c r="B68" s="17"/>
      <c r="C68" s="17"/>
      <c r="D68" s="71"/>
      <c r="E68" s="14"/>
      <c r="F68" s="17"/>
    </row>
    <row r="69" spans="2:11" x14ac:dyDescent="0.25">
      <c r="B69" s="18" t="s">
        <v>20</v>
      </c>
      <c r="C69" s="19"/>
      <c r="D69" s="16"/>
      <c r="E69" s="15"/>
      <c r="F69" s="15"/>
      <c r="H69" s="57" t="str">
        <f>IF(ISNUMBER(D69),VLOOKUP(D69,Sheet2!$B$3:$C$16,2),"")</f>
        <v/>
      </c>
    </row>
    <row r="70" spans="2:11" x14ac:dyDescent="0.25">
      <c r="B70" s="18" t="s">
        <v>21</v>
      </c>
      <c r="C70" s="19"/>
      <c r="D70" s="16"/>
      <c r="E70" s="15"/>
      <c r="F70" s="15"/>
      <c r="H70" s="57" t="str">
        <f>IF(ISNUMBER(D70),VLOOKUP(D70,Sheet2!$B$3:$C$16,2),"")</f>
        <v/>
      </c>
    </row>
    <row r="71" spans="2:11" x14ac:dyDescent="0.25">
      <c r="B71" s="18" t="s">
        <v>13</v>
      </c>
      <c r="C71" s="19"/>
      <c r="D71" s="16"/>
      <c r="E71" s="15"/>
      <c r="F71" s="15"/>
      <c r="H71" s="57" t="str">
        <f>IF(ISNUMBER(D71),VLOOKUP(D71,Sheet2!$B$3:$C$16,2),"")</f>
        <v/>
      </c>
    </row>
    <row r="72" spans="2:11" x14ac:dyDescent="0.25">
      <c r="B72" s="18" t="s">
        <v>17</v>
      </c>
      <c r="C72" s="19"/>
      <c r="D72" s="16"/>
      <c r="E72" s="15"/>
      <c r="F72" s="15"/>
      <c r="H72" s="57" t="str">
        <f>IF(ISNUMBER(D72),VLOOKUP(D72,Sheet2!$B$3:$C$16,2),"")</f>
        <v/>
      </c>
    </row>
    <row r="73" spans="2:11" x14ac:dyDescent="0.25">
      <c r="B73" s="18" t="s">
        <v>14</v>
      </c>
      <c r="C73" s="19"/>
      <c r="D73" s="16"/>
      <c r="E73" s="15"/>
      <c r="F73" s="15"/>
      <c r="H73" s="57" t="str">
        <f>IF(ISNUMBER(D73),VLOOKUP(D73,Sheet2!$B$3:$C$16,2),"")</f>
        <v/>
      </c>
    </row>
    <row r="74" spans="2:11" x14ac:dyDescent="0.25">
      <c r="B74" s="18" t="s">
        <v>29</v>
      </c>
      <c r="C74" s="19"/>
      <c r="D74" s="16"/>
      <c r="E74" s="15"/>
      <c r="F74" s="15"/>
      <c r="H74" s="57" t="str">
        <f>IF(ISNUMBER(D74),VLOOKUP(D74,Sheet2!$B$3:$C$16,2),"")</f>
        <v/>
      </c>
    </row>
    <row r="75" spans="2:11" x14ac:dyDescent="0.25">
      <c r="B75" s="18" t="s">
        <v>22</v>
      </c>
      <c r="C75" s="19"/>
      <c r="D75" s="16"/>
      <c r="E75" s="15"/>
      <c r="F75" s="15"/>
      <c r="H75" s="57" t="str">
        <f>IF(ISNUMBER(D75),VLOOKUP(D75,Sheet2!$B$3:$C$16,2),"")</f>
        <v/>
      </c>
    </row>
    <row r="76" spans="2:11" x14ac:dyDescent="0.25">
      <c r="B76" s="20" t="s">
        <v>23</v>
      </c>
      <c r="C76" s="27"/>
      <c r="D76" s="28"/>
      <c r="E76" s="15"/>
      <c r="H76" s="57" t="str">
        <f>IF(ISNUMBER(D76),VLOOKUP(D76,Sheet2!$B$3:$C$16,2),"")</f>
        <v/>
      </c>
    </row>
    <row r="77" spans="2:11" x14ac:dyDescent="0.25">
      <c r="B77" s="20" t="s">
        <v>24</v>
      </c>
      <c r="D77" s="11"/>
      <c r="H77" s="57" t="str">
        <f>IF(ISNUMBER(D77),VLOOKUP(D77,Sheet2!$B$3:$C$16,2),"")</f>
        <v/>
      </c>
    </row>
    <row r="78" spans="2:11" x14ac:dyDescent="0.25">
      <c r="B78" s="20" t="s">
        <v>15</v>
      </c>
      <c r="D78" s="11"/>
      <c r="H78" s="57" t="str">
        <f>IF(ISNUMBER(D78),VLOOKUP(D78,Sheet2!$B$3:$C$16,2),"")</f>
        <v/>
      </c>
    </row>
    <row r="79" spans="2:11" x14ac:dyDescent="0.25">
      <c r="B79" s="3"/>
    </row>
    <row r="80" spans="2:11" x14ac:dyDescent="0.25">
      <c r="B80" s="22" t="s">
        <v>33</v>
      </c>
      <c r="C80" s="4"/>
      <c r="D80" s="4"/>
      <c r="E80" s="4"/>
      <c r="F80" s="4"/>
      <c r="G80" s="4"/>
      <c r="H80" s="63"/>
    </row>
    <row r="81" spans="2:8" x14ac:dyDescent="0.25">
      <c r="B81" s="42"/>
    </row>
    <row r="82" spans="2:8" x14ac:dyDescent="0.25">
      <c r="B82" s="48" t="s">
        <v>57</v>
      </c>
    </row>
    <row r="83" spans="2:8" x14ac:dyDescent="0.25">
      <c r="B83" s="3"/>
    </row>
    <row r="84" spans="2:8" x14ac:dyDescent="0.25">
      <c r="B84" s="3" t="s">
        <v>51</v>
      </c>
    </row>
    <row r="85" spans="2:8" x14ac:dyDescent="0.25">
      <c r="B85" s="3" t="s">
        <v>61</v>
      </c>
    </row>
    <row r="86" spans="2:8" x14ac:dyDescent="0.25">
      <c r="B86" s="3" t="s">
        <v>62</v>
      </c>
    </row>
    <row r="87" spans="2:8" x14ac:dyDescent="0.25">
      <c r="B87" s="74" t="s">
        <v>105</v>
      </c>
      <c r="C87" s="74"/>
      <c r="D87" s="74"/>
      <c r="E87" s="74"/>
      <c r="F87" s="74"/>
      <c r="G87" s="74"/>
      <c r="H87" s="74"/>
    </row>
    <row r="88" spans="2:8" x14ac:dyDescent="0.25">
      <c r="B88" s="74"/>
      <c r="C88" s="74"/>
      <c r="D88" s="74"/>
      <c r="E88" s="74"/>
      <c r="F88" s="74"/>
      <c r="G88" s="74"/>
      <c r="H88" s="74"/>
    </row>
    <row r="89" spans="2:8" x14ac:dyDescent="0.25">
      <c r="B89" s="43" t="s">
        <v>36</v>
      </c>
    </row>
    <row r="90" spans="2:8" x14ac:dyDescent="0.25">
      <c r="B90" s="42"/>
    </row>
    <row r="91" spans="2:8" x14ac:dyDescent="0.25">
      <c r="B91" s="25" t="s">
        <v>60</v>
      </c>
      <c r="C91" s="25"/>
      <c r="D91" s="25"/>
      <c r="E91" s="25"/>
      <c r="F91" s="25" t="s">
        <v>38</v>
      </c>
    </row>
    <row r="92" spans="2:8" ht="5.25" customHeight="1" x14ac:dyDescent="0.25">
      <c r="B92" s="3"/>
    </row>
    <row r="93" spans="2:8" x14ac:dyDescent="0.25">
      <c r="B93" s="39"/>
      <c r="C93" s="40"/>
      <c r="D93" s="41"/>
      <c r="F93" s="46"/>
      <c r="H93" s="57" t="b">
        <f>IF(F93=1,10, IF(F93=2,9, IF(F93=3,8, IF(F93=4,7, IF(F93&gt;4,"PROVJERI")))))</f>
        <v>0</v>
      </c>
    </row>
    <row r="94" spans="2:8" x14ac:dyDescent="0.25">
      <c r="B94" s="39"/>
      <c r="C94" s="40"/>
      <c r="D94" s="41"/>
      <c r="F94" s="11"/>
      <c r="H94" s="57" t="b">
        <f>IF(F94=1,10, IF(F94=2,9, IF(F94=3,8, IF(F94=4,7, IF(F94&gt;4,"PROVJERI")))))</f>
        <v>0</v>
      </c>
    </row>
    <row r="95" spans="2:8" x14ac:dyDescent="0.25">
      <c r="B95" s="39"/>
      <c r="C95" s="40"/>
      <c r="D95" s="41"/>
      <c r="F95" s="11"/>
      <c r="H95" s="57" t="b">
        <f>IF(F95=1,10, IF(F95=2,9, IF(F95=3,8, IF(F95=4,7, IF(F95&gt;4,"PROVJERI")))))</f>
        <v>0</v>
      </c>
    </row>
    <row r="96" spans="2:8" x14ac:dyDescent="0.25">
      <c r="B96" s="39"/>
      <c r="C96" s="40"/>
      <c r="D96" s="41"/>
      <c r="F96" s="11"/>
      <c r="H96" s="57" t="b">
        <f>IF(F96=1,10, IF(F96=2,9, IF(F96=3,8, IF(F96=4,7, IF(F96&gt;4,"PROVJERI")))))</f>
        <v>0</v>
      </c>
    </row>
    <row r="97" spans="2:8" x14ac:dyDescent="0.25">
      <c r="B97" s="3"/>
    </row>
    <row r="98" spans="2:8" x14ac:dyDescent="0.25">
      <c r="B98" s="43" t="s">
        <v>40</v>
      </c>
    </row>
    <row r="99" spans="2:8" x14ac:dyDescent="0.25">
      <c r="B99" s="3"/>
    </row>
    <row r="100" spans="2:8" ht="12.75" customHeight="1" x14ac:dyDescent="0.25">
      <c r="B100" s="25" t="s">
        <v>60</v>
      </c>
      <c r="C100" s="25"/>
      <c r="D100" s="25"/>
      <c r="E100" s="25"/>
      <c r="F100" s="25" t="s">
        <v>38</v>
      </c>
    </row>
    <row r="101" spans="2:8" ht="6" customHeight="1" x14ac:dyDescent="0.25">
      <c r="B101" s="3"/>
    </row>
    <row r="102" spans="2:8" x14ac:dyDescent="0.25">
      <c r="B102" s="39"/>
      <c r="C102" s="40"/>
      <c r="D102" s="41"/>
      <c r="F102" s="11"/>
      <c r="H102" s="57" t="b">
        <f>IF(F102=1,9, IF(F102=2,8, IF(F102=3,7, IF(F102=4,6, IF(F102&gt;4,"PROVJERI")))))</f>
        <v>0</v>
      </c>
    </row>
    <row r="103" spans="2:8" x14ac:dyDescent="0.25">
      <c r="B103" s="39"/>
      <c r="C103" s="40"/>
      <c r="D103" s="41"/>
      <c r="F103" s="11"/>
      <c r="H103" s="57" t="b">
        <f>IF(F103=1,9, IF(F103=2,8, IF(F103=3,7, IF(F103=4,6, IF(F103&gt;4,"PROVJERI")))))</f>
        <v>0</v>
      </c>
    </row>
    <row r="104" spans="2:8" x14ac:dyDescent="0.25">
      <c r="B104" s="39"/>
      <c r="C104" s="40"/>
      <c r="D104" s="41"/>
      <c r="F104" s="11"/>
      <c r="H104" s="57" t="b">
        <f>IF(F104=1,9, IF(F104=2,8, IF(F104=3,7, IF(F104=4,6, IF(F104&gt;4,"PROVJERI")))))</f>
        <v>0</v>
      </c>
    </row>
    <row r="105" spans="2:8" x14ac:dyDescent="0.25">
      <c r="B105" s="39"/>
      <c r="C105" s="40"/>
      <c r="D105" s="41"/>
      <c r="F105" s="11"/>
      <c r="H105" s="57" t="b">
        <f>IF(F105=1,9, IF(F105=2,8, IF(F105=3,7, IF(F105=4,6, IF(F105&gt;4,"PROVJERI")))))</f>
        <v>0</v>
      </c>
    </row>
    <row r="106" spans="2:8" x14ac:dyDescent="0.25">
      <c r="B106" s="3"/>
    </row>
    <row r="107" spans="2:8" x14ac:dyDescent="0.25">
      <c r="B107" s="45" t="s">
        <v>39</v>
      </c>
    </row>
    <row r="108" spans="2:8" x14ac:dyDescent="0.25">
      <c r="B108" s="3"/>
    </row>
    <row r="109" spans="2:8" x14ac:dyDescent="0.25">
      <c r="B109" s="25" t="s">
        <v>60</v>
      </c>
      <c r="C109" s="25"/>
      <c r="D109" s="25"/>
      <c r="E109" s="25"/>
      <c r="F109" s="25" t="s">
        <v>38</v>
      </c>
    </row>
    <row r="110" spans="2:8" ht="3.75" customHeight="1" x14ac:dyDescent="0.25">
      <c r="B110" s="3"/>
    </row>
    <row r="111" spans="2:8" x14ac:dyDescent="0.25">
      <c r="B111" s="39"/>
      <c r="C111" s="40"/>
      <c r="D111" s="41"/>
      <c r="F111" s="11"/>
      <c r="H111" s="57" t="b">
        <f>IF(F111=1,9, IF(F111=2,8, IF(F111=3,7, IF(F111=4,6, IF(F111&gt;4,"PROVJERI")))))</f>
        <v>0</v>
      </c>
    </row>
    <row r="112" spans="2:8" x14ac:dyDescent="0.25">
      <c r="B112" s="39"/>
      <c r="C112" s="40"/>
      <c r="D112" s="41"/>
      <c r="F112" s="11"/>
      <c r="H112" s="57" t="b">
        <f>IF(F112=1,9, IF(F112=2,8, IF(F112=3,7, IF(F112=4,6, IF(F112&gt;4,"PROVJERI")))))</f>
        <v>0</v>
      </c>
    </row>
    <row r="113" spans="2:8" x14ac:dyDescent="0.25">
      <c r="B113" s="39"/>
      <c r="C113" s="40"/>
      <c r="D113" s="41"/>
      <c r="F113" s="11"/>
      <c r="H113" s="57" t="b">
        <f>IF(F113=1,9, IF(F113=2,8, IF(F113=3,7, IF(F113=4,6, IF(F113&gt;4,"PROVJERI")))))</f>
        <v>0</v>
      </c>
    </row>
    <row r="114" spans="2:8" x14ac:dyDescent="0.25">
      <c r="B114" s="39"/>
      <c r="C114" s="40"/>
      <c r="D114" s="41"/>
      <c r="F114" s="11"/>
      <c r="H114" s="57" t="b">
        <f>IF(F114=1,9, IF(F114=2,8, IF(F114=3,7, IF(F114=4,6, IF(F114&gt;4,"PROVJERI")))))</f>
        <v>0</v>
      </c>
    </row>
    <row r="115" spans="2:8" x14ac:dyDescent="0.25">
      <c r="B115" s="3"/>
    </row>
    <row r="116" spans="2:8" x14ac:dyDescent="0.25">
      <c r="B116" s="45" t="s">
        <v>41</v>
      </c>
    </row>
    <row r="117" spans="2:8" x14ac:dyDescent="0.25">
      <c r="B117" s="3"/>
    </row>
    <row r="118" spans="2:8" x14ac:dyDescent="0.25">
      <c r="B118" s="25" t="s">
        <v>60</v>
      </c>
      <c r="C118" s="25"/>
      <c r="D118" s="25"/>
      <c r="E118" s="25"/>
      <c r="F118" s="25" t="s">
        <v>38</v>
      </c>
    </row>
    <row r="119" spans="2:8" ht="5.25" customHeight="1" x14ac:dyDescent="0.25">
      <c r="B119" s="3"/>
    </row>
    <row r="120" spans="2:8" x14ac:dyDescent="0.25">
      <c r="B120" s="39"/>
      <c r="C120" s="40"/>
      <c r="D120" s="41"/>
      <c r="F120" s="11"/>
      <c r="H120" s="57" t="b">
        <f>IF(F120=1,8, IF(F120=2,7, IF(F120=3,6, IF(F120=4,5, IF(F120&gt;4,"PROVJERI")))))</f>
        <v>0</v>
      </c>
    </row>
    <row r="121" spans="2:8" x14ac:dyDescent="0.25">
      <c r="B121" s="39"/>
      <c r="C121" s="40"/>
      <c r="D121" s="41"/>
      <c r="F121" s="11"/>
      <c r="H121" s="57" t="b">
        <f>IF(F121=1,8, IF(F121=2,7, IF(F121=3,6, IF(F121=4,5, IF(F121&gt;4,"PROVJERI")))))</f>
        <v>0</v>
      </c>
    </row>
    <row r="122" spans="2:8" x14ac:dyDescent="0.25">
      <c r="B122" s="39"/>
      <c r="C122" s="40"/>
      <c r="D122" s="41"/>
      <c r="F122" s="11"/>
      <c r="H122" s="57" t="b">
        <f>IF(F122=1,8, IF(F122=2,7, IF(F122=3,6, IF(F122=4,5, IF(F122&gt;4,"PROVJERI")))))</f>
        <v>0</v>
      </c>
    </row>
    <row r="123" spans="2:8" x14ac:dyDescent="0.25">
      <c r="B123" s="39"/>
      <c r="C123" s="40"/>
      <c r="D123" s="41"/>
      <c r="F123" s="11"/>
      <c r="H123" s="57" t="b">
        <f>IF(F123=1,8, IF(F123=2,7, IF(F123=3,6, IF(F123=4,5, IF(F123&gt;4,"PROVJERI")))))</f>
        <v>0</v>
      </c>
    </row>
    <row r="124" spans="2:8" x14ac:dyDescent="0.25">
      <c r="B124" s="3"/>
    </row>
    <row r="125" spans="2:8" x14ac:dyDescent="0.25">
      <c r="B125" s="45" t="s">
        <v>42</v>
      </c>
    </row>
    <row r="126" spans="2:8" x14ac:dyDescent="0.25">
      <c r="B126" s="45" t="s">
        <v>43</v>
      </c>
    </row>
    <row r="127" spans="2:8" x14ac:dyDescent="0.25">
      <c r="B127" s="3"/>
    </row>
    <row r="128" spans="2:8" x14ac:dyDescent="0.25">
      <c r="B128" s="25" t="s">
        <v>60</v>
      </c>
      <c r="C128" s="25"/>
      <c r="D128" s="25"/>
      <c r="E128" s="25"/>
      <c r="F128" s="25" t="s">
        <v>38</v>
      </c>
    </row>
    <row r="129" spans="2:8" ht="3" customHeight="1" x14ac:dyDescent="0.25">
      <c r="B129" s="3"/>
    </row>
    <row r="130" spans="2:8" x14ac:dyDescent="0.25">
      <c r="B130" s="39"/>
      <c r="C130" s="40"/>
      <c r="D130" s="41"/>
      <c r="F130" s="11"/>
      <c r="H130" s="57" t="b">
        <f>IF(F130=1,7, IF(F130=2,6, IF(F130=3,5, IF(F130=4,4, IF(F130&gt;4,"PROVJERI")))))</f>
        <v>0</v>
      </c>
    </row>
    <row r="131" spans="2:8" x14ac:dyDescent="0.25">
      <c r="B131" s="39"/>
      <c r="C131" s="40"/>
      <c r="D131" s="41"/>
      <c r="F131" s="11"/>
      <c r="H131" s="57" t="b">
        <f>IF(F131=1,7, IF(F131=2,6, IF(F131=3,5, IF(F131=4,4, IF(F131&gt;4,"PROVJERI")))))</f>
        <v>0</v>
      </c>
    </row>
    <row r="132" spans="2:8" x14ac:dyDescent="0.25">
      <c r="B132" s="39"/>
      <c r="C132" s="40"/>
      <c r="D132" s="41"/>
      <c r="F132" s="11"/>
      <c r="H132" s="57" t="b">
        <f>IF(F132=1,7, IF(F132=2,6, IF(F132=3,5, IF(F132=4,4, IF(F132&gt;4,"PROVJERI")))))</f>
        <v>0</v>
      </c>
    </row>
    <row r="133" spans="2:8" x14ac:dyDescent="0.25">
      <c r="B133" s="39"/>
      <c r="C133" s="40"/>
      <c r="D133" s="41"/>
      <c r="F133" s="11"/>
      <c r="H133" s="57" t="b">
        <f>IF(F133=1,7, IF(F133=2,6, IF(F133=3,5, IF(F133=4,4, IF(F133&gt;4,"PROVJERI")))))</f>
        <v>0</v>
      </c>
    </row>
    <row r="134" spans="2:8" x14ac:dyDescent="0.25">
      <c r="B134" s="3"/>
    </row>
    <row r="135" spans="2:8" x14ac:dyDescent="0.25">
      <c r="B135" s="45" t="s">
        <v>44</v>
      </c>
    </row>
    <row r="136" spans="2:8" x14ac:dyDescent="0.25">
      <c r="B136" s="45" t="s">
        <v>45</v>
      </c>
    </row>
    <row r="137" spans="2:8" x14ac:dyDescent="0.25">
      <c r="B137" s="44"/>
    </row>
    <row r="138" spans="2:8" x14ac:dyDescent="0.25">
      <c r="B138" s="25" t="s">
        <v>60</v>
      </c>
      <c r="C138" s="25"/>
      <c r="D138" s="25"/>
      <c r="E138" s="25"/>
      <c r="F138" s="25" t="s">
        <v>38</v>
      </c>
    </row>
    <row r="139" spans="2:8" ht="4.5" customHeight="1" x14ac:dyDescent="0.25">
      <c r="B139" s="3"/>
    </row>
    <row r="140" spans="2:8" x14ac:dyDescent="0.25">
      <c r="B140" s="39"/>
      <c r="C140" s="40"/>
      <c r="D140" s="41"/>
      <c r="F140" s="11"/>
      <c r="H140" s="57" t="b">
        <f>IF(F140=1,6, IF(F140=2,5, IF(F140=3,4, IF(F140=4,3, IF(F140&gt;4,"PROVJERI")))))</f>
        <v>0</v>
      </c>
    </row>
    <row r="141" spans="2:8" x14ac:dyDescent="0.25">
      <c r="B141" s="39"/>
      <c r="C141" s="40"/>
      <c r="D141" s="41"/>
      <c r="F141" s="11"/>
      <c r="H141" s="57" t="b">
        <f>IF(F141=1,6, IF(F141=2,5, IF(F141=3,4, IF(F141=4,3, IF(F141&gt;4,"PROVJERI")))))</f>
        <v>0</v>
      </c>
    </row>
    <row r="142" spans="2:8" x14ac:dyDescent="0.25">
      <c r="B142" s="39"/>
      <c r="C142" s="40"/>
      <c r="D142" s="41"/>
      <c r="F142" s="11"/>
      <c r="H142" s="57" t="b">
        <f>IF(F142=1,6, IF(F142=2,5, IF(F142=3,4, IF(F142=4,3, IF(F142&gt;4,"PROVJERI")))))</f>
        <v>0</v>
      </c>
    </row>
    <row r="143" spans="2:8" x14ac:dyDescent="0.25">
      <c r="B143" s="39"/>
      <c r="C143" s="40"/>
      <c r="D143" s="41"/>
      <c r="F143" s="11"/>
      <c r="H143" s="57" t="b">
        <f>IF(F143=1,6, IF(F143=2,5, IF(F143=3,4, IF(F143=4,3, IF(F143&gt;4,"PROVJERI")))))</f>
        <v>0</v>
      </c>
    </row>
    <row r="144" spans="2:8" x14ac:dyDescent="0.25">
      <c r="B144" s="3"/>
    </row>
    <row r="145" spans="2:8" x14ac:dyDescent="0.25">
      <c r="B145" s="45" t="s">
        <v>46</v>
      </c>
    </row>
    <row r="146" spans="2:8" x14ac:dyDescent="0.25">
      <c r="B146" s="43" t="s">
        <v>47</v>
      </c>
    </row>
    <row r="147" spans="2:8" x14ac:dyDescent="0.25">
      <c r="B147" s="3"/>
    </row>
    <row r="148" spans="2:8" x14ac:dyDescent="0.25">
      <c r="B148" s="25" t="s">
        <v>60</v>
      </c>
      <c r="C148" s="25"/>
      <c r="D148" s="25"/>
      <c r="E148" s="25"/>
      <c r="F148" s="25" t="s">
        <v>38</v>
      </c>
    </row>
    <row r="149" spans="2:8" ht="4.5" customHeight="1" x14ac:dyDescent="0.25">
      <c r="B149" s="3"/>
    </row>
    <row r="150" spans="2:8" x14ac:dyDescent="0.25">
      <c r="B150" s="39"/>
      <c r="C150" s="40"/>
      <c r="D150" s="41"/>
      <c r="F150" s="11"/>
      <c r="H150" s="57" t="b">
        <f>IF(F150=1,5, IF(F150=2,4, IF(F150=3,3, IF(F150=4,2, IF(F150&gt;4,"PROVJERI")))))</f>
        <v>0</v>
      </c>
    </row>
    <row r="151" spans="2:8" x14ac:dyDescent="0.25">
      <c r="B151" s="39"/>
      <c r="C151" s="40"/>
      <c r="D151" s="41"/>
      <c r="F151" s="11"/>
      <c r="H151" s="57" t="b">
        <f>IF(F151=1,5, IF(F151=2,4, IF(F151=3,3, IF(F151=4,2, IF(F151&gt;4,"PROVJERI")))))</f>
        <v>0</v>
      </c>
    </row>
    <row r="152" spans="2:8" x14ac:dyDescent="0.25">
      <c r="B152" s="39"/>
      <c r="C152" s="40"/>
      <c r="D152" s="41"/>
      <c r="F152" s="11"/>
      <c r="H152" s="57" t="b">
        <f>IF(F152=1,5, IF(F152=2,4, IF(F152=3,3, IF(F152=4,2, IF(F152&gt;4,"PROVJERI")))))</f>
        <v>0</v>
      </c>
    </row>
    <row r="153" spans="2:8" x14ac:dyDescent="0.25">
      <c r="B153" s="39"/>
      <c r="C153" s="40"/>
      <c r="D153" s="41"/>
      <c r="F153" s="11"/>
      <c r="H153" s="57" t="b">
        <f>IF(F153=1,5, IF(F153=2,4, IF(F153=3,3, IF(F153=4,2, IF(F153&gt;4,"PROVJERI")))))</f>
        <v>0</v>
      </c>
    </row>
    <row r="154" spans="2:8" x14ac:dyDescent="0.25">
      <c r="B154" s="3"/>
    </row>
    <row r="155" spans="2:8" x14ac:dyDescent="0.25">
      <c r="B155" s="45" t="s">
        <v>50</v>
      </c>
    </row>
    <row r="156" spans="2:8" x14ac:dyDescent="0.25">
      <c r="B156" s="45" t="s">
        <v>48</v>
      </c>
    </row>
    <row r="157" spans="2:8" x14ac:dyDescent="0.25">
      <c r="B157" s="45" t="s">
        <v>49</v>
      </c>
    </row>
    <row r="159" spans="2:8" x14ac:dyDescent="0.25">
      <c r="B159" s="25" t="s">
        <v>60</v>
      </c>
      <c r="C159" s="25"/>
      <c r="D159" s="25"/>
      <c r="E159" s="25"/>
      <c r="F159" s="25" t="s">
        <v>38</v>
      </c>
    </row>
    <row r="160" spans="2:8" ht="4.5" customHeight="1" x14ac:dyDescent="0.25">
      <c r="B160" s="3"/>
    </row>
    <row r="161" spans="2:8" x14ac:dyDescent="0.25">
      <c r="B161" s="39"/>
      <c r="C161" s="40"/>
      <c r="D161" s="41"/>
      <c r="F161" s="11"/>
      <c r="H161" s="57" t="b">
        <f>IF(F161=1,4, IF(F161=2,3, IF(F161=3,2, IF(F161=4,1, IF(F161&gt;4,"PROVJERI")))))</f>
        <v>0</v>
      </c>
    </row>
    <row r="162" spans="2:8" x14ac:dyDescent="0.25">
      <c r="B162" s="39"/>
      <c r="C162" s="40"/>
      <c r="D162" s="41"/>
      <c r="F162" s="11"/>
      <c r="H162" s="57" t="b">
        <f>IF(F162=1,4, IF(F162=2,3, IF(F162=3,2, IF(F162=4,1, IF(F162&gt;4,"PROVJERI")))))</f>
        <v>0</v>
      </c>
    </row>
    <row r="163" spans="2:8" x14ac:dyDescent="0.25">
      <c r="B163" s="39"/>
      <c r="C163" s="40"/>
      <c r="D163" s="41"/>
      <c r="F163" s="11"/>
      <c r="H163" s="57" t="b">
        <f>IF(F163=1,4, IF(F163=2,3, IF(F163=3,2, IF(F163=4,1, IF(F163&gt;4,"PROVJERI")))))</f>
        <v>0</v>
      </c>
    </row>
    <row r="164" spans="2:8" x14ac:dyDescent="0.25">
      <c r="B164" s="39"/>
      <c r="C164" s="40"/>
      <c r="D164" s="41"/>
      <c r="F164" s="11"/>
      <c r="H164" s="57" t="b">
        <f>IF(F164=1,4, IF(F164=2,3, IF(F164=3,2, IF(F164=4,1, IF(F164&gt;4,"PROVJERI")))))</f>
        <v>0</v>
      </c>
    </row>
    <row r="167" spans="2:8" x14ac:dyDescent="0.25">
      <c r="B167" s="49" t="s">
        <v>58</v>
      </c>
    </row>
    <row r="169" spans="2:8" x14ac:dyDescent="0.25">
      <c r="B169" s="25" t="s">
        <v>54</v>
      </c>
      <c r="C169" s="25"/>
      <c r="D169" s="25"/>
      <c r="E169" s="25"/>
      <c r="F169" s="25" t="s">
        <v>38</v>
      </c>
    </row>
    <row r="170" spans="2:8" ht="4.5" customHeight="1" x14ac:dyDescent="0.25"/>
    <row r="171" spans="2:8" x14ac:dyDescent="0.25">
      <c r="B171" s="47" t="s">
        <v>52</v>
      </c>
      <c r="C171" s="40"/>
      <c r="D171" s="41"/>
      <c r="F171" s="11"/>
      <c r="H171" s="57" t="b">
        <f>IF(F171=1,10, IF(F171=2,9, IF(F171=3,8, IF(F171=4,4, IF(F171&gt;4,"PROVJERI")))))</f>
        <v>0</v>
      </c>
    </row>
    <row r="172" spans="2:8" x14ac:dyDescent="0.25">
      <c r="B172" s="47" t="s">
        <v>55</v>
      </c>
      <c r="C172" s="40"/>
      <c r="D172" s="41"/>
      <c r="F172" s="11"/>
      <c r="H172" s="57" t="b">
        <f>IF(F172=1,9, IF(F172=2,7, IF(F172=3,5, IF(F172=4,3, IF(F172&gt;4,"PROVJERI")))))</f>
        <v>0</v>
      </c>
    </row>
    <row r="173" spans="2:8" x14ac:dyDescent="0.25">
      <c r="B173" s="47" t="s">
        <v>56</v>
      </c>
      <c r="C173" s="40"/>
      <c r="D173" s="41"/>
      <c r="F173" s="11"/>
      <c r="H173" s="57" t="b">
        <f>IF(F173=1,8, IF(F173=2,6, IF(F173=3,4, IF(F173=4,2, IF(F173&gt;4,"PROVJERI")))))</f>
        <v>0</v>
      </c>
    </row>
    <row r="174" spans="2:8" x14ac:dyDescent="0.25">
      <c r="B174" s="47" t="s">
        <v>53</v>
      </c>
      <c r="C174" s="40"/>
      <c r="D174" s="41"/>
      <c r="F174" s="11"/>
      <c r="H174" s="57" t="b">
        <f>IF(F174=1,7, IF(F174=2,5, IF(F174=3,3, IF(F174=4,1, IF(F174&gt;4,"PROVJERI")))))</f>
        <v>0</v>
      </c>
    </row>
    <row r="177" spans="2:8" x14ac:dyDescent="0.25">
      <c r="B177" s="54" t="s">
        <v>59</v>
      </c>
      <c r="C177" s="4"/>
      <c r="D177" s="4"/>
      <c r="E177" s="4"/>
      <c r="F177" s="4"/>
      <c r="G177" s="4"/>
      <c r="H177" s="63"/>
    </row>
    <row r="179" spans="2:8" x14ac:dyDescent="0.25">
      <c r="B179" s="50" t="s">
        <v>67</v>
      </c>
    </row>
    <row r="180" spans="2:8" x14ac:dyDescent="0.25">
      <c r="B180" s="50" t="s">
        <v>70</v>
      </c>
    </row>
    <row r="181" spans="2:8" x14ac:dyDescent="0.25">
      <c r="B181" s="50" t="s">
        <v>68</v>
      </c>
    </row>
    <row r="183" spans="2:8" x14ac:dyDescent="0.25">
      <c r="B183" s="25" t="s">
        <v>37</v>
      </c>
      <c r="C183" s="25"/>
      <c r="D183" s="25"/>
      <c r="E183" s="25"/>
      <c r="F183" s="25" t="s">
        <v>38</v>
      </c>
    </row>
    <row r="184" spans="2:8" ht="4.5" customHeight="1" x14ac:dyDescent="0.25"/>
    <row r="185" spans="2:8" x14ac:dyDescent="0.25">
      <c r="B185" s="39"/>
      <c r="C185" s="40"/>
      <c r="D185" s="41"/>
      <c r="F185" s="46"/>
      <c r="H185" s="57">
        <f t="shared" ref="H185:H190" si="1">IF(F185=1,10,IF(F185=2,8,IF(F185=3,6,IF(F185&gt;3,0,))))</f>
        <v>0</v>
      </c>
    </row>
    <row r="186" spans="2:8" x14ac:dyDescent="0.25">
      <c r="B186" s="39"/>
      <c r="C186" s="40"/>
      <c r="D186" s="41"/>
      <c r="F186" s="46"/>
      <c r="H186" s="57">
        <f t="shared" si="1"/>
        <v>0</v>
      </c>
    </row>
    <row r="187" spans="2:8" x14ac:dyDescent="0.25">
      <c r="B187" s="39"/>
      <c r="C187" s="40"/>
      <c r="D187" s="41"/>
      <c r="F187" s="46"/>
      <c r="H187" s="57">
        <f t="shared" si="1"/>
        <v>0</v>
      </c>
    </row>
    <row r="188" spans="2:8" x14ac:dyDescent="0.25">
      <c r="B188" s="39"/>
      <c r="C188" s="40"/>
      <c r="D188" s="41"/>
      <c r="F188" s="46"/>
      <c r="H188" s="57">
        <f t="shared" si="1"/>
        <v>0</v>
      </c>
    </row>
    <row r="189" spans="2:8" x14ac:dyDescent="0.25">
      <c r="B189" s="39"/>
      <c r="C189" s="40"/>
      <c r="D189" s="41"/>
      <c r="F189" s="46"/>
      <c r="H189" s="57">
        <f t="shared" si="1"/>
        <v>0</v>
      </c>
    </row>
    <row r="190" spans="2:8" x14ac:dyDescent="0.25">
      <c r="B190" s="39"/>
      <c r="C190" s="40"/>
      <c r="D190" s="41"/>
      <c r="F190" s="46"/>
      <c r="H190" s="57">
        <f t="shared" si="1"/>
        <v>0</v>
      </c>
    </row>
    <row r="192" spans="2:8" x14ac:dyDescent="0.25">
      <c r="B192" s="50" t="s">
        <v>67</v>
      </c>
    </row>
    <row r="193" spans="2:8" x14ac:dyDescent="0.25">
      <c r="B193" s="50" t="s">
        <v>69</v>
      </c>
    </row>
    <row r="194" spans="2:8" x14ac:dyDescent="0.25">
      <c r="B194" s="50" t="s">
        <v>68</v>
      </c>
    </row>
    <row r="196" spans="2:8" ht="11.25" customHeight="1" x14ac:dyDescent="0.25">
      <c r="B196" s="25" t="s">
        <v>37</v>
      </c>
      <c r="C196" s="25"/>
      <c r="D196" s="25"/>
      <c r="E196" s="25"/>
      <c r="F196" s="25" t="s">
        <v>38</v>
      </c>
    </row>
    <row r="198" spans="2:8" x14ac:dyDescent="0.25">
      <c r="B198" s="39"/>
      <c r="C198" s="40"/>
      <c r="D198" s="41"/>
      <c r="F198" s="46"/>
      <c r="H198" s="57">
        <f t="shared" ref="H198:H203" si="2">IF(F198=1,8,IF(F198=2,6,IF(F198=3,4,IF(F198&gt;3,0,))))</f>
        <v>0</v>
      </c>
    </row>
    <row r="199" spans="2:8" x14ac:dyDescent="0.25">
      <c r="B199" s="39"/>
      <c r="C199" s="40"/>
      <c r="D199" s="41"/>
      <c r="F199" s="46"/>
      <c r="H199" s="57">
        <f t="shared" si="2"/>
        <v>0</v>
      </c>
    </row>
    <row r="200" spans="2:8" x14ac:dyDescent="0.25">
      <c r="B200" s="39"/>
      <c r="C200" s="40"/>
      <c r="D200" s="41"/>
      <c r="F200" s="46"/>
      <c r="H200" s="57">
        <f t="shared" si="2"/>
        <v>0</v>
      </c>
    </row>
    <row r="201" spans="2:8" x14ac:dyDescent="0.25">
      <c r="B201" s="39"/>
      <c r="C201" s="40"/>
      <c r="D201" s="41"/>
      <c r="F201" s="46"/>
      <c r="H201" s="57">
        <f t="shared" si="2"/>
        <v>0</v>
      </c>
    </row>
    <row r="202" spans="2:8" x14ac:dyDescent="0.25">
      <c r="B202" s="39"/>
      <c r="C202" s="40"/>
      <c r="D202" s="41"/>
      <c r="F202" s="46"/>
      <c r="H202" s="57">
        <f t="shared" si="2"/>
        <v>0</v>
      </c>
    </row>
    <row r="203" spans="2:8" x14ac:dyDescent="0.25">
      <c r="B203" s="39"/>
      <c r="C203" s="40"/>
      <c r="D203" s="41"/>
      <c r="F203" s="46"/>
      <c r="H203" s="57">
        <f t="shared" si="2"/>
        <v>0</v>
      </c>
    </row>
    <row r="204" spans="2:8" x14ac:dyDescent="0.25">
      <c r="B204" s="3"/>
      <c r="F204" s="53"/>
    </row>
    <row r="205" spans="2:8" x14ac:dyDescent="0.25">
      <c r="B205" s="50" t="s">
        <v>67</v>
      </c>
    </row>
    <row r="206" spans="2:8" x14ac:dyDescent="0.25">
      <c r="B206" s="50" t="s">
        <v>82</v>
      </c>
    </row>
    <row r="207" spans="2:8" x14ac:dyDescent="0.25">
      <c r="B207" s="50" t="s">
        <v>68</v>
      </c>
    </row>
    <row r="209" spans="2:8" x14ac:dyDescent="0.25">
      <c r="B209" s="25" t="s">
        <v>37</v>
      </c>
      <c r="C209" s="25"/>
      <c r="D209" s="25"/>
      <c r="E209" s="25"/>
      <c r="F209" s="25" t="s">
        <v>38</v>
      </c>
    </row>
    <row r="211" spans="2:8" x14ac:dyDescent="0.25">
      <c r="B211" s="39"/>
      <c r="C211" s="40"/>
      <c r="D211" s="41"/>
      <c r="F211" s="46"/>
      <c r="H211" s="57">
        <f t="shared" ref="H211:H216" si="3">IF(F211=1,6,IF(F211=2,4,IF(F211=3,2,IF(F211&gt;3,0,))))</f>
        <v>0</v>
      </c>
    </row>
    <row r="212" spans="2:8" x14ac:dyDescent="0.25">
      <c r="B212" s="39"/>
      <c r="C212" s="40"/>
      <c r="D212" s="41"/>
      <c r="F212" s="46"/>
      <c r="H212" s="57">
        <f t="shared" si="3"/>
        <v>0</v>
      </c>
    </row>
    <row r="213" spans="2:8" x14ac:dyDescent="0.25">
      <c r="B213" s="39"/>
      <c r="C213" s="40"/>
      <c r="D213" s="41"/>
      <c r="F213" s="46"/>
      <c r="H213" s="57">
        <f t="shared" si="3"/>
        <v>0</v>
      </c>
    </row>
    <row r="214" spans="2:8" ht="14.25" customHeight="1" x14ac:dyDescent="0.25">
      <c r="B214" s="39"/>
      <c r="C214" s="40"/>
      <c r="D214" s="41"/>
      <c r="F214" s="46"/>
      <c r="H214" s="57">
        <f t="shared" si="3"/>
        <v>0</v>
      </c>
    </row>
    <row r="215" spans="2:8" x14ac:dyDescent="0.25">
      <c r="B215" s="39"/>
      <c r="C215" s="40"/>
      <c r="D215" s="41"/>
      <c r="F215" s="46"/>
      <c r="H215" s="57">
        <f t="shared" si="3"/>
        <v>0</v>
      </c>
    </row>
    <row r="216" spans="2:8" x14ac:dyDescent="0.25">
      <c r="B216" s="39"/>
      <c r="C216" s="40"/>
      <c r="D216" s="41"/>
      <c r="F216" s="46"/>
      <c r="H216" s="57">
        <f t="shared" si="3"/>
        <v>0</v>
      </c>
    </row>
    <row r="217" spans="2:8" x14ac:dyDescent="0.25">
      <c r="B217" s="3"/>
      <c r="F217" s="53"/>
    </row>
    <row r="218" spans="2:8" x14ac:dyDescent="0.25">
      <c r="B218" s="3"/>
      <c r="F218" s="53"/>
    </row>
    <row r="219" spans="2:8" x14ac:dyDescent="0.25">
      <c r="B219" s="3"/>
      <c r="F219" s="53"/>
    </row>
    <row r="220" spans="2:8" x14ac:dyDescent="0.25">
      <c r="B220" s="50" t="s">
        <v>71</v>
      </c>
    </row>
    <row r="221" spans="2:8" x14ac:dyDescent="0.25">
      <c r="B221" s="50" t="s">
        <v>70</v>
      </c>
    </row>
    <row r="222" spans="2:8" x14ac:dyDescent="0.25">
      <c r="B222" s="50" t="s">
        <v>68</v>
      </c>
    </row>
    <row r="224" spans="2:8" x14ac:dyDescent="0.25">
      <c r="B224" s="25" t="s">
        <v>37</v>
      </c>
      <c r="C224" s="25"/>
      <c r="D224" s="25"/>
      <c r="E224" s="25"/>
      <c r="F224" s="25" t="s">
        <v>38</v>
      </c>
    </row>
    <row r="226" spans="2:8" x14ac:dyDescent="0.25">
      <c r="B226" s="39"/>
      <c r="C226" s="40"/>
      <c r="D226" s="41"/>
      <c r="F226" s="46"/>
      <c r="H226" s="57">
        <f t="shared" ref="H226:H231" si="4">IF(F226=1,8,IF(F226=2,6,IF(F226=3,4,IF(F226&gt;3,0,))))</f>
        <v>0</v>
      </c>
    </row>
    <row r="227" spans="2:8" x14ac:dyDescent="0.25">
      <c r="B227" s="39"/>
      <c r="C227" s="40"/>
      <c r="D227" s="41"/>
      <c r="F227" s="46"/>
      <c r="H227" s="57">
        <f t="shared" si="4"/>
        <v>0</v>
      </c>
    </row>
    <row r="228" spans="2:8" x14ac:dyDescent="0.25">
      <c r="B228" s="39"/>
      <c r="C228" s="40"/>
      <c r="D228" s="41"/>
      <c r="F228" s="46"/>
      <c r="H228" s="57">
        <f t="shared" si="4"/>
        <v>0</v>
      </c>
    </row>
    <row r="229" spans="2:8" x14ac:dyDescent="0.25">
      <c r="B229" s="39"/>
      <c r="C229" s="40"/>
      <c r="D229" s="41"/>
      <c r="F229" s="46"/>
      <c r="H229" s="57">
        <f t="shared" si="4"/>
        <v>0</v>
      </c>
    </row>
    <row r="230" spans="2:8" x14ac:dyDescent="0.25">
      <c r="B230" s="39"/>
      <c r="C230" s="40"/>
      <c r="D230" s="41"/>
      <c r="F230" s="46"/>
      <c r="H230" s="57">
        <f t="shared" si="4"/>
        <v>0</v>
      </c>
    </row>
    <row r="231" spans="2:8" x14ac:dyDescent="0.25">
      <c r="B231" s="39"/>
      <c r="C231" s="40"/>
      <c r="D231" s="41"/>
      <c r="F231" s="46"/>
      <c r="H231" s="57">
        <f t="shared" si="4"/>
        <v>0</v>
      </c>
    </row>
    <row r="233" spans="2:8" x14ac:dyDescent="0.25">
      <c r="B233" s="50" t="s">
        <v>71</v>
      </c>
    </row>
    <row r="234" spans="2:8" x14ac:dyDescent="0.25">
      <c r="B234" s="50" t="s">
        <v>69</v>
      </c>
    </row>
    <row r="235" spans="2:8" x14ac:dyDescent="0.25">
      <c r="B235" s="50" t="s">
        <v>68</v>
      </c>
    </row>
    <row r="237" spans="2:8" x14ac:dyDescent="0.25">
      <c r="B237" s="25" t="s">
        <v>37</v>
      </c>
      <c r="C237" s="25"/>
      <c r="D237" s="25"/>
      <c r="E237" s="25"/>
      <c r="F237" s="25" t="s">
        <v>38</v>
      </c>
    </row>
    <row r="239" spans="2:8" x14ac:dyDescent="0.25">
      <c r="B239" s="39"/>
      <c r="C239" s="40"/>
      <c r="D239" s="41"/>
      <c r="F239" s="46"/>
      <c r="H239" s="57">
        <f t="shared" ref="H239:H244" si="5">IF(F239=1,6,IF(F239=2,4,IF(F239=3,2,IF(F239&gt;3,0,))))</f>
        <v>0</v>
      </c>
    </row>
    <row r="240" spans="2:8" x14ac:dyDescent="0.25">
      <c r="B240" s="39"/>
      <c r="C240" s="40"/>
      <c r="D240" s="41"/>
      <c r="F240" s="46"/>
      <c r="H240" s="57">
        <f t="shared" si="5"/>
        <v>0</v>
      </c>
    </row>
    <row r="241" spans="2:8" x14ac:dyDescent="0.25">
      <c r="B241" s="39"/>
      <c r="C241" s="40"/>
      <c r="D241" s="41"/>
      <c r="F241" s="46"/>
      <c r="H241" s="57">
        <f t="shared" si="5"/>
        <v>0</v>
      </c>
    </row>
    <row r="242" spans="2:8" x14ac:dyDescent="0.25">
      <c r="B242" s="39"/>
      <c r="C242" s="40"/>
      <c r="D242" s="41"/>
      <c r="F242" s="46"/>
      <c r="H242" s="57">
        <f t="shared" si="5"/>
        <v>0</v>
      </c>
    </row>
    <row r="243" spans="2:8" x14ac:dyDescent="0.25">
      <c r="B243" s="39"/>
      <c r="C243" s="40"/>
      <c r="D243" s="41"/>
      <c r="F243" s="46"/>
      <c r="H243" s="57">
        <f t="shared" si="5"/>
        <v>0</v>
      </c>
    </row>
    <row r="244" spans="2:8" x14ac:dyDescent="0.25">
      <c r="B244" s="39"/>
      <c r="C244" s="40"/>
      <c r="D244" s="41"/>
      <c r="F244" s="46"/>
      <c r="H244" s="57">
        <f t="shared" si="5"/>
        <v>0</v>
      </c>
    </row>
    <row r="245" spans="2:8" x14ac:dyDescent="0.25">
      <c r="B245" s="3"/>
      <c r="F245" s="53"/>
    </row>
    <row r="246" spans="2:8" x14ac:dyDescent="0.25">
      <c r="B246" s="50" t="s">
        <v>71</v>
      </c>
    </row>
    <row r="247" spans="2:8" x14ac:dyDescent="0.25">
      <c r="B247" s="50" t="s">
        <v>82</v>
      </c>
    </row>
    <row r="248" spans="2:8" x14ac:dyDescent="0.25">
      <c r="B248" s="50" t="s">
        <v>68</v>
      </c>
    </row>
    <row r="250" spans="2:8" x14ac:dyDescent="0.25">
      <c r="B250" s="25" t="s">
        <v>37</v>
      </c>
      <c r="C250" s="25"/>
      <c r="D250" s="25"/>
      <c r="E250" s="25"/>
      <c r="F250" s="25" t="s">
        <v>38</v>
      </c>
    </row>
    <row r="252" spans="2:8" x14ac:dyDescent="0.25">
      <c r="B252" s="39"/>
      <c r="C252" s="40"/>
      <c r="D252" s="41"/>
      <c r="F252" s="46"/>
      <c r="H252" s="57">
        <f t="shared" ref="H252:H257" si="6">IF(F252=1,4,IF(F252=2,2,IF(F252=3,1,IF(F252&gt;3,0,))))</f>
        <v>0</v>
      </c>
    </row>
    <row r="253" spans="2:8" x14ac:dyDescent="0.25">
      <c r="B253" s="39"/>
      <c r="C253" s="40"/>
      <c r="D253" s="41"/>
      <c r="F253" s="46"/>
      <c r="H253" s="57">
        <f t="shared" si="6"/>
        <v>0</v>
      </c>
    </row>
    <row r="254" spans="2:8" x14ac:dyDescent="0.25">
      <c r="B254" s="39"/>
      <c r="C254" s="40"/>
      <c r="D254" s="41"/>
      <c r="F254" s="46"/>
      <c r="H254" s="57">
        <f t="shared" si="6"/>
        <v>0</v>
      </c>
    </row>
    <row r="255" spans="2:8" ht="12.75" customHeight="1" x14ac:dyDescent="0.25">
      <c r="B255" s="39"/>
      <c r="C255" s="40"/>
      <c r="D255" s="41"/>
      <c r="F255" s="46"/>
      <c r="H255" s="57">
        <f t="shared" si="6"/>
        <v>0</v>
      </c>
    </row>
    <row r="256" spans="2:8" x14ac:dyDescent="0.25">
      <c r="B256" s="39"/>
      <c r="C256" s="40"/>
      <c r="D256" s="41"/>
      <c r="F256" s="46"/>
      <c r="H256" s="57">
        <f t="shared" si="6"/>
        <v>0</v>
      </c>
    </row>
    <row r="257" spans="2:8" x14ac:dyDescent="0.25">
      <c r="B257" s="39"/>
      <c r="C257" s="40"/>
      <c r="D257" s="41"/>
      <c r="F257" s="46"/>
      <c r="H257" s="57">
        <f t="shared" si="6"/>
        <v>0</v>
      </c>
    </row>
    <row r="258" spans="2:8" x14ac:dyDescent="0.25">
      <c r="B258" s="3"/>
      <c r="F258" s="53"/>
    </row>
    <row r="259" spans="2:8" x14ac:dyDescent="0.25">
      <c r="B259" s="3"/>
      <c r="F259" s="53"/>
    </row>
    <row r="260" spans="2:8" x14ac:dyDescent="0.25">
      <c r="B260" s="50" t="s">
        <v>72</v>
      </c>
    </row>
    <row r="261" spans="2:8" x14ac:dyDescent="0.25">
      <c r="B261" s="50" t="s">
        <v>70</v>
      </c>
    </row>
    <row r="262" spans="2:8" x14ac:dyDescent="0.25">
      <c r="B262" s="50" t="s">
        <v>68</v>
      </c>
    </row>
    <row r="264" spans="2:8" x14ac:dyDescent="0.25">
      <c r="B264" s="25" t="s">
        <v>37</v>
      </c>
      <c r="C264" s="25"/>
      <c r="D264" s="25"/>
      <c r="E264" s="25"/>
      <c r="F264" s="25" t="s">
        <v>38</v>
      </c>
    </row>
    <row r="266" spans="2:8" x14ac:dyDescent="0.25">
      <c r="B266" s="39"/>
      <c r="C266" s="40"/>
      <c r="D266" s="41"/>
      <c r="F266" s="46"/>
      <c r="H266" s="57">
        <f t="shared" ref="H266:H271" si="7">IF(F266=1,8,IF(F266=2,5,IF(F266=3,3,IF(F266&gt;3,0,))))</f>
        <v>0</v>
      </c>
    </row>
    <row r="267" spans="2:8" x14ac:dyDescent="0.25">
      <c r="B267" s="39"/>
      <c r="C267" s="40"/>
      <c r="D267" s="41"/>
      <c r="F267" s="46"/>
      <c r="H267" s="57">
        <f t="shared" si="7"/>
        <v>0</v>
      </c>
    </row>
    <row r="268" spans="2:8" x14ac:dyDescent="0.25">
      <c r="B268" s="39"/>
      <c r="C268" s="40"/>
      <c r="D268" s="41"/>
      <c r="F268" s="46"/>
      <c r="H268" s="57">
        <f t="shared" si="7"/>
        <v>0</v>
      </c>
    </row>
    <row r="269" spans="2:8" x14ac:dyDescent="0.25">
      <c r="B269" s="39"/>
      <c r="C269" s="40"/>
      <c r="D269" s="41"/>
      <c r="F269" s="46"/>
      <c r="H269" s="57">
        <f t="shared" si="7"/>
        <v>0</v>
      </c>
    </row>
    <row r="270" spans="2:8" x14ac:dyDescent="0.25">
      <c r="B270" s="39"/>
      <c r="C270" s="40"/>
      <c r="D270" s="41"/>
      <c r="F270" s="46"/>
      <c r="H270" s="57">
        <f t="shared" si="7"/>
        <v>0</v>
      </c>
    </row>
    <row r="271" spans="2:8" x14ac:dyDescent="0.25">
      <c r="B271" s="39"/>
      <c r="C271" s="40"/>
      <c r="D271" s="41"/>
      <c r="F271" s="46"/>
      <c r="H271" s="57">
        <f t="shared" si="7"/>
        <v>0</v>
      </c>
    </row>
    <row r="273" spans="2:8" x14ac:dyDescent="0.25">
      <c r="B273" s="50" t="s">
        <v>74</v>
      </c>
    </row>
    <row r="274" spans="2:8" x14ac:dyDescent="0.25">
      <c r="B274" s="50" t="s">
        <v>69</v>
      </c>
    </row>
    <row r="275" spans="2:8" x14ac:dyDescent="0.25">
      <c r="B275" s="50" t="s">
        <v>68</v>
      </c>
    </row>
    <row r="277" spans="2:8" x14ac:dyDescent="0.25">
      <c r="B277" s="25" t="s">
        <v>37</v>
      </c>
      <c r="C277" s="25"/>
      <c r="D277" s="25"/>
      <c r="E277" s="25"/>
      <c r="F277" s="25" t="s">
        <v>38</v>
      </c>
    </row>
    <row r="279" spans="2:8" x14ac:dyDescent="0.25">
      <c r="B279" s="39"/>
      <c r="C279" s="40"/>
      <c r="D279" s="41"/>
      <c r="F279" s="46"/>
      <c r="H279" s="57">
        <f t="shared" ref="H279:H284" si="8">IF(F279=1,6,IF(F279=2,4,IF(F279=3,2,IF(F279&gt;3,0,))))</f>
        <v>0</v>
      </c>
    </row>
    <row r="280" spans="2:8" x14ac:dyDescent="0.25">
      <c r="B280" s="39"/>
      <c r="C280" s="40"/>
      <c r="D280" s="41"/>
      <c r="F280" s="46"/>
      <c r="H280" s="57">
        <f t="shared" si="8"/>
        <v>0</v>
      </c>
    </row>
    <row r="281" spans="2:8" x14ac:dyDescent="0.25">
      <c r="B281" s="39"/>
      <c r="C281" s="40"/>
      <c r="D281" s="41"/>
      <c r="F281" s="46"/>
      <c r="H281" s="57">
        <f t="shared" si="8"/>
        <v>0</v>
      </c>
    </row>
    <row r="282" spans="2:8" x14ac:dyDescent="0.25">
      <c r="B282" s="39"/>
      <c r="C282" s="40"/>
      <c r="D282" s="41"/>
      <c r="F282" s="46"/>
      <c r="H282" s="57">
        <f t="shared" si="8"/>
        <v>0</v>
      </c>
    </row>
    <row r="283" spans="2:8" x14ac:dyDescent="0.25">
      <c r="B283" s="39"/>
      <c r="C283" s="40"/>
      <c r="D283" s="41"/>
      <c r="F283" s="46"/>
      <c r="H283" s="57">
        <f t="shared" si="8"/>
        <v>0</v>
      </c>
    </row>
    <row r="284" spans="2:8" x14ac:dyDescent="0.25">
      <c r="B284" s="39"/>
      <c r="C284" s="40"/>
      <c r="D284" s="41"/>
      <c r="F284" s="46"/>
      <c r="H284" s="57">
        <f t="shared" si="8"/>
        <v>0</v>
      </c>
    </row>
    <row r="285" spans="2:8" x14ac:dyDescent="0.25">
      <c r="B285" s="3"/>
      <c r="F285" s="53"/>
    </row>
    <row r="286" spans="2:8" x14ac:dyDescent="0.25">
      <c r="B286" s="50" t="s">
        <v>74</v>
      </c>
    </row>
    <row r="287" spans="2:8" x14ac:dyDescent="0.25">
      <c r="B287" s="50" t="s">
        <v>82</v>
      </c>
    </row>
    <row r="288" spans="2:8" x14ac:dyDescent="0.25">
      <c r="B288" s="50" t="s">
        <v>68</v>
      </c>
    </row>
    <row r="290" spans="2:8" x14ac:dyDescent="0.25">
      <c r="B290" s="25" t="s">
        <v>37</v>
      </c>
      <c r="C290" s="25"/>
      <c r="D290" s="25"/>
      <c r="E290" s="25"/>
      <c r="F290" s="25" t="s">
        <v>38</v>
      </c>
    </row>
    <row r="292" spans="2:8" x14ac:dyDescent="0.25">
      <c r="B292" s="39"/>
      <c r="C292" s="40"/>
      <c r="D292" s="41"/>
      <c r="F292" s="46"/>
      <c r="H292" s="57">
        <f t="shared" ref="H292:H297" si="9">IF(F292=1,4,IF(F292=2,2,IF(F292=3,1,IF(F292&gt;3,0,))))</f>
        <v>0</v>
      </c>
    </row>
    <row r="293" spans="2:8" x14ac:dyDescent="0.25">
      <c r="B293" s="39"/>
      <c r="C293" s="40"/>
      <c r="D293" s="41"/>
      <c r="F293" s="46"/>
      <c r="H293" s="57">
        <f t="shared" si="9"/>
        <v>0</v>
      </c>
    </row>
    <row r="294" spans="2:8" x14ac:dyDescent="0.25">
      <c r="B294" s="39"/>
      <c r="C294" s="40"/>
      <c r="D294" s="41"/>
      <c r="F294" s="46"/>
      <c r="H294" s="57">
        <f t="shared" si="9"/>
        <v>0</v>
      </c>
    </row>
    <row r="295" spans="2:8" x14ac:dyDescent="0.25">
      <c r="B295" s="39"/>
      <c r="C295" s="40"/>
      <c r="D295" s="41"/>
      <c r="F295" s="46"/>
      <c r="H295" s="57">
        <f t="shared" si="9"/>
        <v>0</v>
      </c>
    </row>
    <row r="296" spans="2:8" x14ac:dyDescent="0.25">
      <c r="B296" s="39"/>
      <c r="C296" s="40"/>
      <c r="D296" s="41"/>
      <c r="F296" s="46"/>
      <c r="H296" s="57">
        <f t="shared" si="9"/>
        <v>0</v>
      </c>
    </row>
    <row r="297" spans="2:8" x14ac:dyDescent="0.25">
      <c r="B297" s="39"/>
      <c r="C297" s="40"/>
      <c r="D297" s="41"/>
      <c r="F297" s="46"/>
      <c r="H297" s="57">
        <f t="shared" si="9"/>
        <v>0</v>
      </c>
    </row>
    <row r="298" spans="2:8" x14ac:dyDescent="0.25">
      <c r="B298" s="3"/>
      <c r="F298" s="53"/>
    </row>
    <row r="299" spans="2:8" x14ac:dyDescent="0.25">
      <c r="B299" s="3"/>
      <c r="F299" s="53"/>
    </row>
    <row r="300" spans="2:8" x14ac:dyDescent="0.25">
      <c r="B300" s="50" t="s">
        <v>73</v>
      </c>
    </row>
    <row r="301" spans="2:8" x14ac:dyDescent="0.25">
      <c r="B301" s="50" t="s">
        <v>70</v>
      </c>
    </row>
    <row r="302" spans="2:8" x14ac:dyDescent="0.25">
      <c r="B302" s="50" t="s">
        <v>68</v>
      </c>
    </row>
    <row r="304" spans="2:8" x14ac:dyDescent="0.25">
      <c r="B304" s="25" t="s">
        <v>37</v>
      </c>
      <c r="C304" s="25"/>
      <c r="D304" s="25"/>
      <c r="E304" s="25"/>
      <c r="F304" s="25" t="s">
        <v>38</v>
      </c>
    </row>
    <row r="306" spans="2:8" x14ac:dyDescent="0.25">
      <c r="B306" s="39"/>
      <c r="C306" s="40"/>
      <c r="D306" s="41"/>
      <c r="F306" s="46"/>
      <c r="H306" s="57">
        <f t="shared" ref="H306:H311" si="10">IF(F306=1,5,IF(F306=2,3,IF(F306=3,2,IF(F306&gt;3,0,))))</f>
        <v>0</v>
      </c>
    </row>
    <row r="307" spans="2:8" x14ac:dyDescent="0.25">
      <c r="B307" s="39"/>
      <c r="C307" s="40"/>
      <c r="D307" s="41"/>
      <c r="F307" s="46"/>
      <c r="H307" s="57">
        <f t="shared" si="10"/>
        <v>0</v>
      </c>
    </row>
    <row r="308" spans="2:8" x14ac:dyDescent="0.25">
      <c r="B308" s="39"/>
      <c r="C308" s="40"/>
      <c r="D308" s="41"/>
      <c r="F308" s="46"/>
      <c r="H308" s="57">
        <f t="shared" si="10"/>
        <v>0</v>
      </c>
    </row>
    <row r="309" spans="2:8" x14ac:dyDescent="0.25">
      <c r="B309" s="39"/>
      <c r="C309" s="40"/>
      <c r="D309" s="41"/>
      <c r="F309" s="46"/>
      <c r="H309" s="57">
        <f t="shared" si="10"/>
        <v>0</v>
      </c>
    </row>
    <row r="310" spans="2:8" x14ac:dyDescent="0.25">
      <c r="B310" s="39"/>
      <c r="C310" s="40"/>
      <c r="D310" s="41"/>
      <c r="F310" s="46"/>
      <c r="H310" s="57">
        <f t="shared" si="10"/>
        <v>0</v>
      </c>
    </row>
    <row r="311" spans="2:8" x14ac:dyDescent="0.25">
      <c r="B311" s="39"/>
      <c r="C311" s="40"/>
      <c r="D311" s="41"/>
      <c r="F311" s="46"/>
      <c r="H311" s="57">
        <f t="shared" si="10"/>
        <v>0</v>
      </c>
    </row>
    <row r="313" spans="2:8" x14ac:dyDescent="0.25">
      <c r="B313" s="50" t="s">
        <v>73</v>
      </c>
    </row>
    <row r="314" spans="2:8" x14ac:dyDescent="0.25">
      <c r="B314" s="50" t="s">
        <v>69</v>
      </c>
    </row>
    <row r="315" spans="2:8" x14ac:dyDescent="0.25">
      <c r="B315" s="50" t="s">
        <v>68</v>
      </c>
    </row>
    <row r="317" spans="2:8" x14ac:dyDescent="0.25">
      <c r="B317" s="25" t="s">
        <v>37</v>
      </c>
      <c r="C317" s="25"/>
      <c r="D317" s="25"/>
      <c r="E317" s="25"/>
      <c r="F317" s="25" t="s">
        <v>38</v>
      </c>
    </row>
    <row r="319" spans="2:8" x14ac:dyDescent="0.25">
      <c r="B319" s="39"/>
      <c r="C319" s="40"/>
      <c r="D319" s="41"/>
      <c r="F319" s="46"/>
      <c r="H319" s="57">
        <f t="shared" ref="H319:H324" si="11">IF(F319=1,3,IF(F319=2,2,IF(F319=3,1,IF(F319&gt;3,0,))))</f>
        <v>0</v>
      </c>
    </row>
    <row r="320" spans="2:8" x14ac:dyDescent="0.25">
      <c r="B320" s="39"/>
      <c r="C320" s="40"/>
      <c r="D320" s="41"/>
      <c r="F320" s="46"/>
      <c r="H320" s="57">
        <f t="shared" si="11"/>
        <v>0</v>
      </c>
    </row>
    <row r="321" spans="2:8" x14ac:dyDescent="0.25">
      <c r="B321" s="39"/>
      <c r="C321" s="40"/>
      <c r="D321" s="41"/>
      <c r="F321" s="46"/>
      <c r="H321" s="57">
        <f t="shared" si="11"/>
        <v>0</v>
      </c>
    </row>
    <row r="322" spans="2:8" x14ac:dyDescent="0.25">
      <c r="B322" s="39"/>
      <c r="C322" s="40"/>
      <c r="D322" s="41"/>
      <c r="F322" s="46"/>
      <c r="H322" s="57">
        <f t="shared" si="11"/>
        <v>0</v>
      </c>
    </row>
    <row r="323" spans="2:8" x14ac:dyDescent="0.25">
      <c r="B323" s="39"/>
      <c r="C323" s="40"/>
      <c r="D323" s="41"/>
      <c r="F323" s="46"/>
      <c r="H323" s="57">
        <f t="shared" si="11"/>
        <v>0</v>
      </c>
    </row>
    <row r="324" spans="2:8" x14ac:dyDescent="0.25">
      <c r="B324" s="39"/>
      <c r="C324" s="40"/>
      <c r="D324" s="41"/>
      <c r="F324" s="46"/>
      <c r="H324" s="57">
        <f t="shared" si="11"/>
        <v>0</v>
      </c>
    </row>
    <row r="325" spans="2:8" x14ac:dyDescent="0.25">
      <c r="B325" s="3"/>
      <c r="F325" s="53"/>
    </row>
    <row r="326" spans="2:8" x14ac:dyDescent="0.25">
      <c r="B326" s="50" t="s">
        <v>73</v>
      </c>
    </row>
    <row r="327" spans="2:8" x14ac:dyDescent="0.25">
      <c r="B327" s="50" t="s">
        <v>82</v>
      </c>
    </row>
    <row r="328" spans="2:8" x14ac:dyDescent="0.25">
      <c r="B328" s="50" t="s">
        <v>68</v>
      </c>
    </row>
    <row r="330" spans="2:8" x14ac:dyDescent="0.25">
      <c r="B330" s="25" t="s">
        <v>37</v>
      </c>
      <c r="C330" s="25"/>
      <c r="D330" s="25"/>
      <c r="E330" s="25"/>
      <c r="F330" s="25" t="s">
        <v>38</v>
      </c>
    </row>
    <row r="332" spans="2:8" x14ac:dyDescent="0.25">
      <c r="B332" s="39"/>
      <c r="C332" s="40"/>
      <c r="D332" s="41"/>
      <c r="F332" s="46"/>
      <c r="H332" s="57">
        <f t="shared" ref="H332:H337" si="12">IF(F332=1,2,IF(F332=2,1,IF(F332=3,0,IF(F332&gt;3,0,))))</f>
        <v>0</v>
      </c>
    </row>
    <row r="333" spans="2:8" x14ac:dyDescent="0.25">
      <c r="B333" s="39"/>
      <c r="C333" s="40"/>
      <c r="D333" s="41"/>
      <c r="F333" s="46"/>
      <c r="H333" s="57">
        <f t="shared" si="12"/>
        <v>0</v>
      </c>
    </row>
    <row r="334" spans="2:8" x14ac:dyDescent="0.25">
      <c r="B334" s="39"/>
      <c r="C334" s="40"/>
      <c r="D334" s="41"/>
      <c r="F334" s="46"/>
      <c r="H334" s="57">
        <f t="shared" si="12"/>
        <v>0</v>
      </c>
    </row>
    <row r="335" spans="2:8" x14ac:dyDescent="0.25">
      <c r="B335" s="39"/>
      <c r="C335" s="40"/>
      <c r="D335" s="41"/>
      <c r="F335" s="46"/>
      <c r="H335" s="57">
        <f t="shared" si="12"/>
        <v>0</v>
      </c>
    </row>
    <row r="336" spans="2:8" x14ac:dyDescent="0.25">
      <c r="B336" s="39"/>
      <c r="C336" s="40"/>
      <c r="D336" s="41"/>
      <c r="F336" s="46"/>
      <c r="H336" s="57">
        <f t="shared" si="12"/>
        <v>0</v>
      </c>
    </row>
    <row r="337" spans="2:8" x14ac:dyDescent="0.25">
      <c r="B337" s="39"/>
      <c r="C337" s="40"/>
      <c r="D337" s="41"/>
      <c r="F337" s="46"/>
      <c r="H337" s="57">
        <f t="shared" si="12"/>
        <v>0</v>
      </c>
    </row>
    <row r="338" spans="2:8" x14ac:dyDescent="0.25">
      <c r="B338" s="3"/>
      <c r="F338" s="53"/>
    </row>
    <row r="339" spans="2:8" x14ac:dyDescent="0.25">
      <c r="B339" s="3"/>
      <c r="F339" s="53"/>
    </row>
    <row r="340" spans="2:8" x14ac:dyDescent="0.25">
      <c r="B340" s="50" t="s">
        <v>75</v>
      </c>
    </row>
    <row r="341" spans="2:8" x14ac:dyDescent="0.25">
      <c r="B341" s="50" t="s">
        <v>76</v>
      </c>
    </row>
    <row r="342" spans="2:8" x14ac:dyDescent="0.25">
      <c r="B342" s="50" t="s">
        <v>68</v>
      </c>
    </row>
    <row r="344" spans="2:8" x14ac:dyDescent="0.25">
      <c r="B344" s="25" t="s">
        <v>37</v>
      </c>
      <c r="C344" s="25"/>
      <c r="D344" s="25"/>
      <c r="E344" s="25"/>
      <c r="F344" s="25" t="s">
        <v>38</v>
      </c>
    </row>
    <row r="346" spans="2:8" x14ac:dyDescent="0.25">
      <c r="B346" s="39"/>
      <c r="C346" s="40"/>
      <c r="D346" s="41"/>
      <c r="F346" s="46"/>
      <c r="H346" s="57">
        <f t="shared" ref="H346:H351" si="13">IF(F346=1,6,IF(F346=2,4,IF(F346=3,2,IF(F346&gt;3,0,))))</f>
        <v>0</v>
      </c>
    </row>
    <row r="347" spans="2:8" x14ac:dyDescent="0.25">
      <c r="B347" s="39"/>
      <c r="C347" s="40"/>
      <c r="D347" s="41"/>
      <c r="F347" s="46"/>
      <c r="H347" s="57">
        <f t="shared" si="13"/>
        <v>0</v>
      </c>
    </row>
    <row r="348" spans="2:8" x14ac:dyDescent="0.25">
      <c r="B348" s="39"/>
      <c r="C348" s="40"/>
      <c r="D348" s="41"/>
      <c r="F348" s="46"/>
      <c r="H348" s="57">
        <f t="shared" si="13"/>
        <v>0</v>
      </c>
    </row>
    <row r="349" spans="2:8" x14ac:dyDescent="0.25">
      <c r="B349" s="39"/>
      <c r="C349" s="40"/>
      <c r="D349" s="41"/>
      <c r="F349" s="46"/>
      <c r="H349" s="57">
        <f t="shared" si="13"/>
        <v>0</v>
      </c>
    </row>
    <row r="350" spans="2:8" x14ac:dyDescent="0.25">
      <c r="B350" s="39"/>
      <c r="C350" s="40"/>
      <c r="D350" s="41"/>
      <c r="F350" s="46"/>
      <c r="H350" s="57">
        <f t="shared" si="13"/>
        <v>0</v>
      </c>
    </row>
    <row r="351" spans="2:8" x14ac:dyDescent="0.25">
      <c r="B351" s="39"/>
      <c r="C351" s="40"/>
      <c r="D351" s="41"/>
      <c r="F351" s="46"/>
      <c r="H351" s="57">
        <f t="shared" si="13"/>
        <v>0</v>
      </c>
    </row>
    <row r="352" spans="2:8" x14ac:dyDescent="0.25">
      <c r="B352" s="3"/>
      <c r="F352" s="53"/>
    </row>
    <row r="353" spans="2:8" x14ac:dyDescent="0.25">
      <c r="B353" s="50" t="s">
        <v>77</v>
      </c>
    </row>
    <row r="354" spans="2:8" x14ac:dyDescent="0.25">
      <c r="B354" s="50" t="s">
        <v>76</v>
      </c>
    </row>
    <row r="355" spans="2:8" x14ac:dyDescent="0.25">
      <c r="B355" s="50" t="s">
        <v>68</v>
      </c>
    </row>
    <row r="357" spans="2:8" x14ac:dyDescent="0.25">
      <c r="B357" s="25" t="s">
        <v>37</v>
      </c>
      <c r="C357" s="25"/>
      <c r="D357" s="25"/>
      <c r="E357" s="25"/>
      <c r="F357" s="25" t="s">
        <v>38</v>
      </c>
    </row>
    <row r="359" spans="2:8" x14ac:dyDescent="0.25">
      <c r="B359" s="39"/>
      <c r="C359" s="40"/>
      <c r="D359" s="41"/>
      <c r="F359" s="46"/>
      <c r="H359" s="57">
        <f t="shared" ref="H359:H364" si="14">IF(F359=1,4,IF(F359=2,3,IF(F359=3,1,IF(F359&gt;3,0,))))</f>
        <v>0</v>
      </c>
    </row>
    <row r="360" spans="2:8" x14ac:dyDescent="0.25">
      <c r="B360" s="39"/>
      <c r="C360" s="40"/>
      <c r="D360" s="41"/>
      <c r="F360" s="46"/>
      <c r="H360" s="57">
        <f t="shared" si="14"/>
        <v>0</v>
      </c>
    </row>
    <row r="361" spans="2:8" x14ac:dyDescent="0.25">
      <c r="B361" s="39"/>
      <c r="C361" s="40"/>
      <c r="D361" s="41"/>
      <c r="F361" s="46"/>
      <c r="H361" s="57">
        <f t="shared" si="14"/>
        <v>0</v>
      </c>
    </row>
    <row r="362" spans="2:8" x14ac:dyDescent="0.25">
      <c r="B362" s="39"/>
      <c r="C362" s="40"/>
      <c r="D362" s="41"/>
      <c r="F362" s="46"/>
      <c r="H362" s="57">
        <f t="shared" si="14"/>
        <v>0</v>
      </c>
    </row>
    <row r="363" spans="2:8" x14ac:dyDescent="0.25">
      <c r="B363" s="39"/>
      <c r="C363" s="40"/>
      <c r="D363" s="41"/>
      <c r="F363" s="46"/>
      <c r="H363" s="57">
        <f t="shared" si="14"/>
        <v>0</v>
      </c>
    </row>
    <row r="364" spans="2:8" x14ac:dyDescent="0.25">
      <c r="B364" s="39"/>
      <c r="C364" s="40"/>
      <c r="D364" s="41"/>
      <c r="F364" s="46"/>
      <c r="H364" s="57">
        <f t="shared" si="14"/>
        <v>0</v>
      </c>
    </row>
    <row r="365" spans="2:8" x14ac:dyDescent="0.25">
      <c r="B365" s="3"/>
      <c r="F365" s="53"/>
    </row>
    <row r="366" spans="2:8" x14ac:dyDescent="0.25">
      <c r="B366" s="50" t="s">
        <v>78</v>
      </c>
    </row>
    <row r="367" spans="2:8" x14ac:dyDescent="0.25">
      <c r="B367" s="50" t="s">
        <v>76</v>
      </c>
    </row>
    <row r="368" spans="2:8" x14ac:dyDescent="0.25">
      <c r="B368" s="50" t="s">
        <v>68</v>
      </c>
    </row>
    <row r="370" spans="2:8" x14ac:dyDescent="0.25">
      <c r="B370" s="25" t="s">
        <v>37</v>
      </c>
      <c r="C370" s="25"/>
      <c r="D370" s="25"/>
      <c r="E370" s="25"/>
      <c r="F370" s="25" t="s">
        <v>38</v>
      </c>
    </row>
    <row r="372" spans="2:8" x14ac:dyDescent="0.25">
      <c r="B372" s="39"/>
      <c r="C372" s="40"/>
      <c r="D372" s="41"/>
      <c r="F372" s="46"/>
      <c r="H372" s="57">
        <f t="shared" ref="H372:H377" si="15">IF(F372=1,3,IF(F372=2,2,IF(F372=3,1,IF(F372&gt;3,0,))))</f>
        <v>0</v>
      </c>
    </row>
    <row r="373" spans="2:8" x14ac:dyDescent="0.25">
      <c r="B373" s="39"/>
      <c r="C373" s="40"/>
      <c r="D373" s="41"/>
      <c r="F373" s="46"/>
      <c r="H373" s="57">
        <f t="shared" si="15"/>
        <v>0</v>
      </c>
    </row>
    <row r="374" spans="2:8" x14ac:dyDescent="0.25">
      <c r="B374" s="39"/>
      <c r="C374" s="40"/>
      <c r="D374" s="41"/>
      <c r="F374" s="46"/>
      <c r="H374" s="57">
        <f t="shared" si="15"/>
        <v>0</v>
      </c>
    </row>
    <row r="375" spans="2:8" x14ac:dyDescent="0.25">
      <c r="B375" s="39"/>
      <c r="C375" s="40"/>
      <c r="D375" s="41"/>
      <c r="F375" s="46"/>
      <c r="H375" s="57">
        <f t="shared" si="15"/>
        <v>0</v>
      </c>
    </row>
    <row r="376" spans="2:8" x14ac:dyDescent="0.25">
      <c r="B376" s="39"/>
      <c r="C376" s="40"/>
      <c r="D376" s="41"/>
      <c r="F376" s="46"/>
      <c r="H376" s="57">
        <f t="shared" si="15"/>
        <v>0</v>
      </c>
    </row>
    <row r="377" spans="2:8" x14ac:dyDescent="0.25">
      <c r="B377" s="39"/>
      <c r="C377" s="40"/>
      <c r="D377" s="41"/>
      <c r="F377" s="46"/>
      <c r="H377" s="57">
        <f t="shared" si="15"/>
        <v>0</v>
      </c>
    </row>
    <row r="378" spans="2:8" x14ac:dyDescent="0.25">
      <c r="B378" s="3"/>
      <c r="F378" s="53"/>
    </row>
    <row r="379" spans="2:8" x14ac:dyDescent="0.25">
      <c r="B379" s="50" t="s">
        <v>79</v>
      </c>
    </row>
    <row r="380" spans="2:8" x14ac:dyDescent="0.25">
      <c r="B380" s="50" t="s">
        <v>76</v>
      </c>
    </row>
    <row r="381" spans="2:8" x14ac:dyDescent="0.25">
      <c r="B381" s="50" t="s">
        <v>68</v>
      </c>
    </row>
    <row r="383" spans="2:8" x14ac:dyDescent="0.25">
      <c r="B383" s="25" t="s">
        <v>37</v>
      </c>
      <c r="C383" s="25"/>
      <c r="D383" s="25"/>
      <c r="E383" s="25"/>
      <c r="F383" s="25" t="s">
        <v>38</v>
      </c>
    </row>
    <row r="385" spans="2:8" x14ac:dyDescent="0.25">
      <c r="B385" s="39"/>
      <c r="C385" s="40"/>
      <c r="D385" s="41"/>
      <c r="F385" s="46"/>
      <c r="H385" s="57">
        <f t="shared" ref="H385:H390" si="16">IF(F385=1,2,IF(F385=2,1,IF(F385=3,1,IF(F385&gt;3,0,))))</f>
        <v>0</v>
      </c>
    </row>
    <row r="386" spans="2:8" x14ac:dyDescent="0.25">
      <c r="B386" s="39"/>
      <c r="C386" s="40"/>
      <c r="D386" s="41"/>
      <c r="F386" s="46"/>
      <c r="H386" s="57">
        <f t="shared" si="16"/>
        <v>0</v>
      </c>
    </row>
    <row r="387" spans="2:8" x14ac:dyDescent="0.25">
      <c r="B387" s="39"/>
      <c r="C387" s="40"/>
      <c r="D387" s="41"/>
      <c r="F387" s="46"/>
      <c r="H387" s="57">
        <f t="shared" si="16"/>
        <v>0</v>
      </c>
    </row>
    <row r="388" spans="2:8" x14ac:dyDescent="0.25">
      <c r="B388" s="39"/>
      <c r="C388" s="40"/>
      <c r="D388" s="41"/>
      <c r="F388" s="46"/>
      <c r="H388" s="57">
        <f t="shared" si="16"/>
        <v>0</v>
      </c>
    </row>
    <row r="389" spans="2:8" x14ac:dyDescent="0.25">
      <c r="B389" s="39"/>
      <c r="C389" s="40"/>
      <c r="D389" s="41"/>
      <c r="F389" s="46"/>
      <c r="H389" s="57">
        <f t="shared" si="16"/>
        <v>0</v>
      </c>
    </row>
    <row r="390" spans="2:8" x14ac:dyDescent="0.25">
      <c r="B390" s="39"/>
      <c r="C390" s="40"/>
      <c r="D390" s="41"/>
      <c r="F390" s="46"/>
      <c r="H390" s="57">
        <f t="shared" si="16"/>
        <v>0</v>
      </c>
    </row>
    <row r="391" spans="2:8" x14ac:dyDescent="0.25">
      <c r="B391" s="3"/>
      <c r="F391" s="53"/>
    </row>
    <row r="392" spans="2:8" x14ac:dyDescent="0.25">
      <c r="B392" s="50" t="s">
        <v>80</v>
      </c>
    </row>
    <row r="393" spans="2:8" x14ac:dyDescent="0.25">
      <c r="B393" s="50" t="s">
        <v>70</v>
      </c>
    </row>
    <row r="394" spans="2:8" x14ac:dyDescent="0.25">
      <c r="B394" s="50" t="s">
        <v>68</v>
      </c>
    </row>
    <row r="396" spans="2:8" x14ac:dyDescent="0.25">
      <c r="B396" s="25" t="s">
        <v>37</v>
      </c>
      <c r="C396" s="25"/>
      <c r="D396" s="25"/>
      <c r="E396" s="25"/>
      <c r="F396" s="25" t="s">
        <v>38</v>
      </c>
    </row>
    <row r="398" spans="2:8" x14ac:dyDescent="0.25">
      <c r="B398" s="39"/>
      <c r="C398" s="40"/>
      <c r="D398" s="41"/>
      <c r="F398" s="46"/>
      <c r="H398" s="57">
        <f t="shared" ref="H398:H403" si="17">IF(F398=1,6,IF(F398=2,4,IF(F398=3,2,IF(F398&gt;3,0,))))</f>
        <v>0</v>
      </c>
    </row>
    <row r="399" spans="2:8" x14ac:dyDescent="0.25">
      <c r="B399" s="39"/>
      <c r="C399" s="40"/>
      <c r="D399" s="41"/>
      <c r="F399" s="46"/>
      <c r="H399" s="57">
        <f t="shared" si="17"/>
        <v>0</v>
      </c>
    </row>
    <row r="400" spans="2:8" x14ac:dyDescent="0.25">
      <c r="B400" s="39"/>
      <c r="C400" s="40"/>
      <c r="D400" s="41"/>
      <c r="F400" s="46"/>
      <c r="H400" s="57">
        <f t="shared" si="17"/>
        <v>0</v>
      </c>
    </row>
    <row r="401" spans="2:8" x14ac:dyDescent="0.25">
      <c r="B401" s="39"/>
      <c r="C401" s="40"/>
      <c r="D401" s="41"/>
      <c r="F401" s="46"/>
      <c r="H401" s="57">
        <f t="shared" si="17"/>
        <v>0</v>
      </c>
    </row>
    <row r="402" spans="2:8" x14ac:dyDescent="0.25">
      <c r="B402" s="39"/>
      <c r="C402" s="40"/>
      <c r="D402" s="41"/>
      <c r="F402" s="46"/>
      <c r="H402" s="57">
        <f t="shared" si="17"/>
        <v>0</v>
      </c>
    </row>
    <row r="403" spans="2:8" x14ac:dyDescent="0.25">
      <c r="B403" s="39"/>
      <c r="C403" s="40"/>
      <c r="D403" s="41"/>
      <c r="F403" s="46"/>
      <c r="H403" s="57">
        <f t="shared" si="17"/>
        <v>0</v>
      </c>
    </row>
    <row r="404" spans="2:8" x14ac:dyDescent="0.25">
      <c r="B404" s="3"/>
      <c r="F404" s="53"/>
    </row>
    <row r="405" spans="2:8" x14ac:dyDescent="0.25">
      <c r="B405" s="50" t="s">
        <v>80</v>
      </c>
    </row>
    <row r="406" spans="2:8" x14ac:dyDescent="0.25">
      <c r="B406" s="50" t="s">
        <v>69</v>
      </c>
    </row>
    <row r="407" spans="2:8" x14ac:dyDescent="0.25">
      <c r="B407" s="50" t="s">
        <v>68</v>
      </c>
    </row>
    <row r="409" spans="2:8" x14ac:dyDescent="0.25">
      <c r="B409" s="25" t="s">
        <v>37</v>
      </c>
      <c r="C409" s="25"/>
      <c r="D409" s="25"/>
      <c r="E409" s="25"/>
      <c r="F409" s="25" t="s">
        <v>38</v>
      </c>
    </row>
    <row r="411" spans="2:8" x14ac:dyDescent="0.25">
      <c r="B411" s="39"/>
      <c r="C411" s="40"/>
      <c r="D411" s="41"/>
      <c r="F411" s="46"/>
      <c r="H411" s="57">
        <f t="shared" ref="H411:H416" si="18">IF(F411=1,4,IF(F411=2,2,IF(F411=3,1,IF(F411&gt;3,0,))))</f>
        <v>0</v>
      </c>
    </row>
    <row r="412" spans="2:8" x14ac:dyDescent="0.25">
      <c r="B412" s="39"/>
      <c r="C412" s="40"/>
      <c r="D412" s="41"/>
      <c r="F412" s="46"/>
      <c r="H412" s="57">
        <f t="shared" si="18"/>
        <v>0</v>
      </c>
    </row>
    <row r="413" spans="2:8" x14ac:dyDescent="0.25">
      <c r="B413" s="39"/>
      <c r="C413" s="40"/>
      <c r="D413" s="41"/>
      <c r="F413" s="46"/>
      <c r="H413" s="57">
        <f t="shared" si="18"/>
        <v>0</v>
      </c>
    </row>
    <row r="414" spans="2:8" x14ac:dyDescent="0.25">
      <c r="B414" s="39"/>
      <c r="C414" s="40"/>
      <c r="D414" s="41"/>
      <c r="F414" s="46"/>
      <c r="H414" s="57">
        <f t="shared" si="18"/>
        <v>0</v>
      </c>
    </row>
    <row r="415" spans="2:8" x14ac:dyDescent="0.25">
      <c r="B415" s="39"/>
      <c r="C415" s="40"/>
      <c r="D415" s="41"/>
      <c r="F415" s="46"/>
      <c r="H415" s="57">
        <f t="shared" si="18"/>
        <v>0</v>
      </c>
    </row>
    <row r="416" spans="2:8" x14ac:dyDescent="0.25">
      <c r="B416" s="39"/>
      <c r="C416" s="40"/>
      <c r="D416" s="41"/>
      <c r="F416" s="46"/>
      <c r="H416" s="57">
        <f t="shared" si="18"/>
        <v>0</v>
      </c>
    </row>
    <row r="417" spans="2:8" x14ac:dyDescent="0.25">
      <c r="B417" s="3"/>
      <c r="F417" s="53"/>
    </row>
    <row r="418" spans="2:8" x14ac:dyDescent="0.25">
      <c r="B418" s="50" t="s">
        <v>80</v>
      </c>
    </row>
    <row r="419" spans="2:8" x14ac:dyDescent="0.25">
      <c r="B419" s="50" t="s">
        <v>81</v>
      </c>
    </row>
    <row r="420" spans="2:8" x14ac:dyDescent="0.25">
      <c r="B420" s="50" t="s">
        <v>68</v>
      </c>
    </row>
    <row r="422" spans="2:8" x14ac:dyDescent="0.25">
      <c r="B422" s="25" t="s">
        <v>37</v>
      </c>
      <c r="C422" s="25"/>
      <c r="D422" s="25"/>
      <c r="E422" s="25"/>
      <c r="F422" s="25" t="s">
        <v>38</v>
      </c>
    </row>
    <row r="424" spans="2:8" x14ac:dyDescent="0.25">
      <c r="B424" s="39"/>
      <c r="C424" s="40"/>
      <c r="D424" s="41"/>
      <c r="F424" s="46"/>
      <c r="H424" s="57">
        <f t="shared" ref="H424:H429" si="19">IF(F424=1,2,IF(F424=2,1,IF(F424=3,0,IF(F424&gt;3,0,))))</f>
        <v>0</v>
      </c>
    </row>
    <row r="425" spans="2:8" x14ac:dyDescent="0.25">
      <c r="B425" s="39"/>
      <c r="C425" s="40"/>
      <c r="D425" s="41"/>
      <c r="F425" s="46"/>
      <c r="H425" s="57">
        <f t="shared" si="19"/>
        <v>0</v>
      </c>
    </row>
    <row r="426" spans="2:8" x14ac:dyDescent="0.25">
      <c r="B426" s="39"/>
      <c r="C426" s="40"/>
      <c r="D426" s="41"/>
      <c r="F426" s="46"/>
      <c r="H426" s="57">
        <f t="shared" si="19"/>
        <v>0</v>
      </c>
    </row>
    <row r="427" spans="2:8" x14ac:dyDescent="0.25">
      <c r="B427" s="39"/>
      <c r="C427" s="40"/>
      <c r="D427" s="41"/>
      <c r="F427" s="46"/>
      <c r="H427" s="57">
        <f t="shared" si="19"/>
        <v>0</v>
      </c>
    </row>
    <row r="428" spans="2:8" x14ac:dyDescent="0.25">
      <c r="B428" s="39"/>
      <c r="C428" s="40"/>
      <c r="D428" s="41"/>
      <c r="F428" s="46"/>
      <c r="H428" s="57">
        <f t="shared" si="19"/>
        <v>0</v>
      </c>
    </row>
    <row r="429" spans="2:8" x14ac:dyDescent="0.25">
      <c r="B429" s="39"/>
      <c r="C429" s="40"/>
      <c r="D429" s="41"/>
      <c r="F429" s="46"/>
      <c r="H429" s="57">
        <f t="shared" si="19"/>
        <v>0</v>
      </c>
    </row>
    <row r="430" spans="2:8" x14ac:dyDescent="0.25">
      <c r="B430" s="3"/>
      <c r="F430" s="53"/>
    </row>
    <row r="431" spans="2:8" x14ac:dyDescent="0.25">
      <c r="B431" s="3"/>
      <c r="F431" s="53"/>
    </row>
    <row r="432" spans="2:8" x14ac:dyDescent="0.25">
      <c r="B432" s="50" t="s">
        <v>83</v>
      </c>
    </row>
    <row r="433" spans="2:8" x14ac:dyDescent="0.25">
      <c r="B433" s="50" t="s">
        <v>70</v>
      </c>
    </row>
    <row r="434" spans="2:8" x14ac:dyDescent="0.25">
      <c r="B434" s="50" t="s">
        <v>68</v>
      </c>
    </row>
    <row r="436" spans="2:8" x14ac:dyDescent="0.25">
      <c r="B436" s="25" t="s">
        <v>37</v>
      </c>
      <c r="C436" s="25"/>
      <c r="D436" s="25"/>
      <c r="E436" s="25"/>
      <c r="F436" s="25" t="s">
        <v>38</v>
      </c>
    </row>
    <row r="438" spans="2:8" x14ac:dyDescent="0.25">
      <c r="B438" s="39"/>
      <c r="C438" s="40"/>
      <c r="D438" s="41"/>
      <c r="F438" s="46"/>
      <c r="H438" s="57">
        <f t="shared" ref="H438:H443" si="20">IF(F438=1,5,IF(F438=2,3,IF(F438=3,2,IF(F438&gt;3,0,))))</f>
        <v>0</v>
      </c>
    </row>
    <row r="439" spans="2:8" x14ac:dyDescent="0.25">
      <c r="B439" s="39"/>
      <c r="C439" s="40"/>
      <c r="D439" s="41"/>
      <c r="F439" s="46"/>
      <c r="H439" s="57">
        <f t="shared" si="20"/>
        <v>0</v>
      </c>
    </row>
    <row r="440" spans="2:8" x14ac:dyDescent="0.25">
      <c r="B440" s="39"/>
      <c r="C440" s="40"/>
      <c r="D440" s="41"/>
      <c r="F440" s="46"/>
      <c r="H440" s="57">
        <f t="shared" si="20"/>
        <v>0</v>
      </c>
    </row>
    <row r="441" spans="2:8" x14ac:dyDescent="0.25">
      <c r="B441" s="39"/>
      <c r="C441" s="40"/>
      <c r="D441" s="41"/>
      <c r="F441" s="46"/>
      <c r="H441" s="57">
        <f t="shared" si="20"/>
        <v>0</v>
      </c>
    </row>
    <row r="442" spans="2:8" x14ac:dyDescent="0.25">
      <c r="B442" s="39"/>
      <c r="C442" s="40"/>
      <c r="D442" s="41"/>
      <c r="F442" s="46"/>
      <c r="H442" s="57">
        <f t="shared" si="20"/>
        <v>0</v>
      </c>
    </row>
    <row r="443" spans="2:8" x14ac:dyDescent="0.25">
      <c r="B443" s="39"/>
      <c r="C443" s="40"/>
      <c r="D443" s="41"/>
      <c r="F443" s="46"/>
      <c r="H443" s="57">
        <f t="shared" si="20"/>
        <v>0</v>
      </c>
    </row>
    <row r="444" spans="2:8" x14ac:dyDescent="0.25">
      <c r="B444" s="3"/>
      <c r="F444" s="53"/>
    </row>
    <row r="445" spans="2:8" x14ac:dyDescent="0.25">
      <c r="B445" s="50" t="s">
        <v>83</v>
      </c>
    </row>
    <row r="446" spans="2:8" x14ac:dyDescent="0.25">
      <c r="B446" s="50" t="s">
        <v>69</v>
      </c>
    </row>
    <row r="447" spans="2:8" x14ac:dyDescent="0.25">
      <c r="B447" s="50" t="s">
        <v>68</v>
      </c>
    </row>
    <row r="449" spans="2:8" x14ac:dyDescent="0.25">
      <c r="B449" s="25" t="s">
        <v>37</v>
      </c>
      <c r="C449" s="25"/>
      <c r="D449" s="25"/>
      <c r="E449" s="25"/>
      <c r="F449" s="25" t="s">
        <v>38</v>
      </c>
    </row>
    <row r="451" spans="2:8" x14ac:dyDescent="0.25">
      <c r="B451" s="39"/>
      <c r="C451" s="40"/>
      <c r="D451" s="41"/>
      <c r="F451" s="46"/>
      <c r="H451" s="57">
        <f t="shared" ref="H451:H456" si="21">IF(F451=1,3,IF(F451=2,2,IF(F451=3,1,IF(F451&gt;3,0,))))</f>
        <v>0</v>
      </c>
    </row>
    <row r="452" spans="2:8" x14ac:dyDescent="0.25">
      <c r="B452" s="39"/>
      <c r="C452" s="40"/>
      <c r="D452" s="41"/>
      <c r="F452" s="46"/>
      <c r="H452" s="57">
        <f t="shared" si="21"/>
        <v>0</v>
      </c>
    </row>
    <row r="453" spans="2:8" x14ac:dyDescent="0.25">
      <c r="B453" s="39"/>
      <c r="C453" s="40"/>
      <c r="D453" s="41"/>
      <c r="F453" s="46"/>
      <c r="H453" s="57">
        <f t="shared" si="21"/>
        <v>0</v>
      </c>
    </row>
    <row r="454" spans="2:8" x14ac:dyDescent="0.25">
      <c r="B454" s="39"/>
      <c r="C454" s="40"/>
      <c r="D454" s="41"/>
      <c r="F454" s="46"/>
      <c r="H454" s="57">
        <f t="shared" si="21"/>
        <v>0</v>
      </c>
    </row>
    <row r="455" spans="2:8" x14ac:dyDescent="0.25">
      <c r="B455" s="39"/>
      <c r="C455" s="40"/>
      <c r="D455" s="41"/>
      <c r="F455" s="46"/>
      <c r="H455" s="57">
        <f t="shared" si="21"/>
        <v>0</v>
      </c>
    </row>
    <row r="456" spans="2:8" x14ac:dyDescent="0.25">
      <c r="B456" s="39"/>
      <c r="C456" s="40"/>
      <c r="D456" s="41"/>
      <c r="F456" s="46"/>
      <c r="H456" s="57">
        <f t="shared" si="21"/>
        <v>0</v>
      </c>
    </row>
    <row r="457" spans="2:8" x14ac:dyDescent="0.25">
      <c r="B457" s="3"/>
      <c r="F457" s="53"/>
    </row>
    <row r="458" spans="2:8" x14ac:dyDescent="0.25">
      <c r="B458" s="50" t="s">
        <v>83</v>
      </c>
    </row>
    <row r="459" spans="2:8" x14ac:dyDescent="0.25">
      <c r="B459" s="50" t="s">
        <v>81</v>
      </c>
    </row>
    <row r="460" spans="2:8" x14ac:dyDescent="0.25">
      <c r="B460" s="50" t="s">
        <v>68</v>
      </c>
    </row>
    <row r="462" spans="2:8" x14ac:dyDescent="0.25">
      <c r="B462" s="25" t="s">
        <v>37</v>
      </c>
      <c r="C462" s="25"/>
      <c r="D462" s="25"/>
      <c r="E462" s="25"/>
      <c r="F462" s="25" t="s">
        <v>38</v>
      </c>
    </row>
    <row r="464" spans="2:8" x14ac:dyDescent="0.25">
      <c r="B464" s="39"/>
      <c r="C464" s="40"/>
      <c r="D464" s="41"/>
      <c r="F464" s="46"/>
      <c r="H464" s="57">
        <f t="shared" ref="H464:H469" si="22">IF(F464=1,2,IF(F464=2,1,IF(F464=3,0,IF(F464&gt;3,0,))))</f>
        <v>0</v>
      </c>
    </row>
    <row r="465" spans="2:8" x14ac:dyDescent="0.25">
      <c r="B465" s="39"/>
      <c r="C465" s="40"/>
      <c r="D465" s="41"/>
      <c r="F465" s="46"/>
      <c r="H465" s="57">
        <f t="shared" si="22"/>
        <v>0</v>
      </c>
    </row>
    <row r="466" spans="2:8" x14ac:dyDescent="0.25">
      <c r="B466" s="39"/>
      <c r="C466" s="40"/>
      <c r="D466" s="41"/>
      <c r="F466" s="46"/>
      <c r="H466" s="57">
        <f t="shared" si="22"/>
        <v>0</v>
      </c>
    </row>
    <row r="467" spans="2:8" x14ac:dyDescent="0.25">
      <c r="B467" s="39"/>
      <c r="C467" s="40"/>
      <c r="D467" s="41"/>
      <c r="F467" s="46"/>
      <c r="H467" s="57">
        <f t="shared" si="22"/>
        <v>0</v>
      </c>
    </row>
    <row r="468" spans="2:8" x14ac:dyDescent="0.25">
      <c r="B468" s="39"/>
      <c r="C468" s="40"/>
      <c r="D468" s="41"/>
      <c r="F468" s="46"/>
      <c r="H468" s="57">
        <f t="shared" si="22"/>
        <v>0</v>
      </c>
    </row>
    <row r="469" spans="2:8" x14ac:dyDescent="0.25">
      <c r="B469" s="39"/>
      <c r="C469" s="40"/>
      <c r="D469" s="41"/>
      <c r="F469" s="46"/>
      <c r="H469" s="57">
        <f t="shared" si="22"/>
        <v>0</v>
      </c>
    </row>
    <row r="470" spans="2:8" x14ac:dyDescent="0.25">
      <c r="B470" s="3"/>
      <c r="F470" s="53"/>
    </row>
    <row r="471" spans="2:8" x14ac:dyDescent="0.25">
      <c r="B471" s="3"/>
      <c r="F471" s="53"/>
    </row>
    <row r="472" spans="2:8" x14ac:dyDescent="0.25">
      <c r="B472" s="55" t="s">
        <v>85</v>
      </c>
      <c r="F472" s="53"/>
    </row>
    <row r="473" spans="2:8" x14ac:dyDescent="0.25">
      <c r="B473" s="55" t="s">
        <v>84</v>
      </c>
      <c r="F473" s="53"/>
    </row>
    <row r="474" spans="2:8" x14ac:dyDescent="0.25">
      <c r="B474" s="3"/>
      <c r="F474" s="53"/>
    </row>
    <row r="475" spans="2:8" x14ac:dyDescent="0.25">
      <c r="B475" s="56" t="s">
        <v>95</v>
      </c>
      <c r="F475" s="53"/>
    </row>
    <row r="476" spans="2:8" x14ac:dyDescent="0.25">
      <c r="B476" s="3" t="s">
        <v>87</v>
      </c>
      <c r="F476" s="53"/>
    </row>
    <row r="477" spans="2:8" x14ac:dyDescent="0.25">
      <c r="B477" s="3"/>
      <c r="F477" s="53"/>
    </row>
    <row r="478" spans="2:8" x14ac:dyDescent="0.25">
      <c r="B478" s="25" t="s">
        <v>86</v>
      </c>
      <c r="C478" s="25"/>
      <c r="D478" s="25"/>
      <c r="E478" s="25"/>
      <c r="F478" s="25" t="s">
        <v>38</v>
      </c>
    </row>
    <row r="480" spans="2:8" x14ac:dyDescent="0.25">
      <c r="B480" s="39"/>
      <c r="C480" s="40"/>
      <c r="D480" s="41"/>
      <c r="F480" s="46"/>
      <c r="H480" s="57" t="b">
        <f t="shared" ref="H480:H485" si="23">IF(F480=1,10,IF(F480=2,9,IF(F480=3,8,IF(F480&gt;8,4,IF(F480&gt;3,6)))))</f>
        <v>0</v>
      </c>
    </row>
    <row r="481" spans="2:8" x14ac:dyDescent="0.25">
      <c r="B481" s="39"/>
      <c r="C481" s="40"/>
      <c r="D481" s="41"/>
      <c r="F481" s="46"/>
      <c r="H481" s="57" t="b">
        <f t="shared" si="23"/>
        <v>0</v>
      </c>
    </row>
    <row r="482" spans="2:8" x14ac:dyDescent="0.25">
      <c r="B482" s="39"/>
      <c r="C482" s="40"/>
      <c r="D482" s="41"/>
      <c r="F482" s="46"/>
      <c r="H482" s="57" t="b">
        <f t="shared" si="23"/>
        <v>0</v>
      </c>
    </row>
    <row r="483" spans="2:8" x14ac:dyDescent="0.25">
      <c r="B483" s="39"/>
      <c r="C483" s="40"/>
      <c r="D483" s="41"/>
      <c r="F483" s="46"/>
      <c r="H483" s="57" t="b">
        <f t="shared" si="23"/>
        <v>0</v>
      </c>
    </row>
    <row r="484" spans="2:8" x14ac:dyDescent="0.25">
      <c r="B484" s="39"/>
      <c r="C484" s="40"/>
      <c r="D484" s="41"/>
      <c r="F484" s="46"/>
      <c r="H484" s="57" t="b">
        <f t="shared" si="23"/>
        <v>0</v>
      </c>
    </row>
    <row r="485" spans="2:8" x14ac:dyDescent="0.25">
      <c r="B485" s="39"/>
      <c r="C485" s="40"/>
      <c r="D485" s="41"/>
      <c r="F485" s="46"/>
      <c r="H485" s="57" t="b">
        <f t="shared" si="23"/>
        <v>0</v>
      </c>
    </row>
    <row r="486" spans="2:8" x14ac:dyDescent="0.25">
      <c r="B486" s="3"/>
      <c r="F486" s="53"/>
    </row>
    <row r="487" spans="2:8" x14ac:dyDescent="0.25">
      <c r="B487" s="56" t="s">
        <v>94</v>
      </c>
      <c r="F487" s="53"/>
    </row>
    <row r="488" spans="2:8" x14ac:dyDescent="0.25">
      <c r="B488" s="3" t="s">
        <v>87</v>
      </c>
      <c r="F488" s="53"/>
    </row>
    <row r="489" spans="2:8" x14ac:dyDescent="0.25">
      <c r="B489" s="3"/>
      <c r="F489" s="53"/>
    </row>
    <row r="490" spans="2:8" x14ac:dyDescent="0.25">
      <c r="B490" s="25" t="s">
        <v>86</v>
      </c>
      <c r="C490" s="25"/>
      <c r="D490" s="25"/>
      <c r="E490" s="25"/>
      <c r="F490" s="25" t="s">
        <v>38</v>
      </c>
    </row>
    <row r="492" spans="2:8" x14ac:dyDescent="0.25">
      <c r="B492" s="39"/>
      <c r="C492" s="40"/>
      <c r="D492" s="41"/>
      <c r="F492" s="46"/>
      <c r="H492" s="57" t="b">
        <f t="shared" ref="H492:H497" si="24">IF(F492=1,8,IF(F492=2,7,IF(F492=3,6,IF(F492&gt;8,4,IF(F492&gt;3,5)))))</f>
        <v>0</v>
      </c>
    </row>
    <row r="493" spans="2:8" x14ac:dyDescent="0.25">
      <c r="B493" s="39"/>
      <c r="C493" s="40"/>
      <c r="D493" s="41"/>
      <c r="F493" s="46"/>
      <c r="H493" s="57" t="b">
        <f t="shared" si="24"/>
        <v>0</v>
      </c>
    </row>
    <row r="494" spans="2:8" x14ac:dyDescent="0.25">
      <c r="B494" s="39"/>
      <c r="C494" s="40"/>
      <c r="D494" s="41"/>
      <c r="F494" s="46"/>
      <c r="H494" s="57" t="b">
        <f t="shared" si="24"/>
        <v>0</v>
      </c>
    </row>
    <row r="495" spans="2:8" x14ac:dyDescent="0.25">
      <c r="B495" s="39"/>
      <c r="C495" s="40"/>
      <c r="D495" s="41"/>
      <c r="F495" s="46"/>
      <c r="H495" s="57" t="b">
        <f t="shared" si="24"/>
        <v>0</v>
      </c>
    </row>
    <row r="496" spans="2:8" x14ac:dyDescent="0.25">
      <c r="B496" s="39"/>
      <c r="C496" s="40"/>
      <c r="D496" s="41"/>
      <c r="F496" s="46"/>
      <c r="H496" s="57" t="b">
        <f t="shared" si="24"/>
        <v>0</v>
      </c>
    </row>
    <row r="497" spans="2:8" x14ac:dyDescent="0.25">
      <c r="B497" s="39"/>
      <c r="C497" s="40"/>
      <c r="D497" s="41"/>
      <c r="F497" s="46"/>
      <c r="H497" s="57" t="b">
        <f t="shared" si="24"/>
        <v>0</v>
      </c>
    </row>
    <row r="498" spans="2:8" x14ac:dyDescent="0.25">
      <c r="B498" s="3"/>
      <c r="F498" s="53"/>
    </row>
    <row r="499" spans="2:8" x14ac:dyDescent="0.25">
      <c r="B499" s="56" t="s">
        <v>93</v>
      </c>
      <c r="F499" s="53"/>
    </row>
    <row r="500" spans="2:8" x14ac:dyDescent="0.25">
      <c r="B500" s="3" t="s">
        <v>87</v>
      </c>
      <c r="F500" s="53"/>
    </row>
    <row r="501" spans="2:8" x14ac:dyDescent="0.25">
      <c r="B501" s="3"/>
      <c r="F501" s="53"/>
    </row>
    <row r="502" spans="2:8" x14ac:dyDescent="0.25">
      <c r="B502" s="25" t="s">
        <v>86</v>
      </c>
      <c r="C502" s="25"/>
      <c r="D502" s="25"/>
      <c r="E502" s="25"/>
      <c r="F502" s="25" t="s">
        <v>38</v>
      </c>
    </row>
    <row r="504" spans="2:8" x14ac:dyDescent="0.25">
      <c r="B504" s="39"/>
      <c r="C504" s="40"/>
      <c r="D504" s="41"/>
      <c r="F504" s="46"/>
      <c r="H504" s="57" t="b">
        <f t="shared" ref="H504:H509" si="25">IF(F504=1,5,IF(F504=2,4,IF(F504=3,3,IF(F504&gt;8,1,IF(F504&gt;3,2)))))</f>
        <v>0</v>
      </c>
    </row>
    <row r="505" spans="2:8" x14ac:dyDescent="0.25">
      <c r="B505" s="39"/>
      <c r="C505" s="40"/>
      <c r="D505" s="41"/>
      <c r="F505" s="46"/>
      <c r="H505" s="57" t="b">
        <f t="shared" si="25"/>
        <v>0</v>
      </c>
    </row>
    <row r="506" spans="2:8" x14ac:dyDescent="0.25">
      <c r="B506" s="39"/>
      <c r="C506" s="40"/>
      <c r="D506" s="41"/>
      <c r="F506" s="46"/>
      <c r="H506" s="57" t="b">
        <f t="shared" si="25"/>
        <v>0</v>
      </c>
    </row>
    <row r="507" spans="2:8" x14ac:dyDescent="0.25">
      <c r="B507" s="39"/>
      <c r="C507" s="40"/>
      <c r="D507" s="41"/>
      <c r="F507" s="46"/>
      <c r="H507" s="57" t="b">
        <f t="shared" si="25"/>
        <v>0</v>
      </c>
    </row>
    <row r="508" spans="2:8" x14ac:dyDescent="0.25">
      <c r="B508" s="39"/>
      <c r="C508" s="40"/>
      <c r="D508" s="41"/>
      <c r="F508" s="46"/>
      <c r="H508" s="57" t="b">
        <f t="shared" si="25"/>
        <v>0</v>
      </c>
    </row>
    <row r="509" spans="2:8" x14ac:dyDescent="0.25">
      <c r="B509" s="39"/>
      <c r="C509" s="40"/>
      <c r="D509" s="41"/>
      <c r="F509" s="46"/>
      <c r="H509" s="57" t="b">
        <f t="shared" si="25"/>
        <v>0</v>
      </c>
    </row>
    <row r="510" spans="2:8" x14ac:dyDescent="0.25">
      <c r="B510" s="3"/>
      <c r="F510" s="53"/>
    </row>
    <row r="511" spans="2:8" x14ac:dyDescent="0.25">
      <c r="B511" s="3"/>
      <c r="F511" s="53"/>
    </row>
    <row r="512" spans="2:8" x14ac:dyDescent="0.25">
      <c r="B512" s="56" t="s">
        <v>92</v>
      </c>
      <c r="F512" s="53"/>
    </row>
    <row r="513" spans="2:8" x14ac:dyDescent="0.25">
      <c r="B513" s="3" t="s">
        <v>87</v>
      </c>
      <c r="F513" s="53"/>
    </row>
    <row r="514" spans="2:8" x14ac:dyDescent="0.25">
      <c r="B514" s="3"/>
      <c r="F514" s="53"/>
    </row>
    <row r="515" spans="2:8" x14ac:dyDescent="0.25">
      <c r="B515" s="25" t="s">
        <v>86</v>
      </c>
      <c r="C515" s="25"/>
      <c r="D515" s="25"/>
      <c r="E515" s="25"/>
      <c r="F515" s="25" t="s">
        <v>38</v>
      </c>
    </row>
    <row r="517" spans="2:8" x14ac:dyDescent="0.25">
      <c r="B517" s="39"/>
      <c r="C517" s="40"/>
      <c r="D517" s="41"/>
      <c r="F517" s="46"/>
      <c r="H517" s="57" t="b">
        <f t="shared" ref="H517:H522" si="26">IF(F517=1,8,IF(F517=2,7,IF(F517=3,6,IF(F517&gt;8,4,IF(F517&gt;3,5)))))</f>
        <v>0</v>
      </c>
    </row>
    <row r="518" spans="2:8" x14ac:dyDescent="0.25">
      <c r="B518" s="39"/>
      <c r="C518" s="40"/>
      <c r="D518" s="41"/>
      <c r="F518" s="46"/>
      <c r="H518" s="57" t="b">
        <f t="shared" si="26"/>
        <v>0</v>
      </c>
    </row>
    <row r="519" spans="2:8" x14ac:dyDescent="0.25">
      <c r="B519" s="39"/>
      <c r="C519" s="40"/>
      <c r="D519" s="41"/>
      <c r="F519" s="46"/>
      <c r="H519" s="57" t="b">
        <f t="shared" si="26"/>
        <v>0</v>
      </c>
    </row>
    <row r="520" spans="2:8" x14ac:dyDescent="0.25">
      <c r="B520" s="39"/>
      <c r="C520" s="40"/>
      <c r="D520" s="41"/>
      <c r="F520" s="46"/>
      <c r="H520" s="57" t="b">
        <f t="shared" si="26"/>
        <v>0</v>
      </c>
    </row>
    <row r="521" spans="2:8" x14ac:dyDescent="0.25">
      <c r="B521" s="39"/>
      <c r="C521" s="40"/>
      <c r="D521" s="41"/>
      <c r="F521" s="46"/>
      <c r="H521" s="57" t="b">
        <f t="shared" si="26"/>
        <v>0</v>
      </c>
    </row>
    <row r="522" spans="2:8" x14ac:dyDescent="0.25">
      <c r="B522" s="39"/>
      <c r="C522" s="40"/>
      <c r="D522" s="41"/>
      <c r="F522" s="46"/>
      <c r="H522" s="57" t="b">
        <f t="shared" si="26"/>
        <v>0</v>
      </c>
    </row>
    <row r="523" spans="2:8" x14ac:dyDescent="0.25">
      <c r="B523" s="3"/>
      <c r="F523" s="53"/>
    </row>
    <row r="524" spans="2:8" x14ac:dyDescent="0.25">
      <c r="B524" s="56" t="s">
        <v>91</v>
      </c>
      <c r="F524" s="53"/>
    </row>
    <row r="525" spans="2:8" x14ac:dyDescent="0.25">
      <c r="B525" s="3" t="s">
        <v>87</v>
      </c>
      <c r="F525" s="53"/>
    </row>
    <row r="526" spans="2:8" x14ac:dyDescent="0.25">
      <c r="B526" s="3"/>
      <c r="F526" s="53"/>
    </row>
    <row r="527" spans="2:8" x14ac:dyDescent="0.25">
      <c r="B527" s="25" t="s">
        <v>86</v>
      </c>
      <c r="C527" s="25"/>
      <c r="D527" s="25"/>
      <c r="E527" s="25"/>
      <c r="F527" s="25" t="s">
        <v>38</v>
      </c>
    </row>
    <row r="529" spans="2:8" x14ac:dyDescent="0.25">
      <c r="B529" s="39"/>
      <c r="C529" s="40"/>
      <c r="D529" s="41"/>
      <c r="F529" s="46"/>
      <c r="H529" s="57" t="b">
        <f t="shared" ref="H529:H534" si="27">IF(F529=1,6,IF(F529=2,5,IF(F529=3,4,IF(F529&gt;8,2,IF(F529&gt;3,3)))))</f>
        <v>0</v>
      </c>
    </row>
    <row r="530" spans="2:8" x14ac:dyDescent="0.25">
      <c r="B530" s="39"/>
      <c r="C530" s="40"/>
      <c r="D530" s="41"/>
      <c r="F530" s="46"/>
      <c r="H530" s="57" t="b">
        <f t="shared" si="27"/>
        <v>0</v>
      </c>
    </row>
    <row r="531" spans="2:8" x14ac:dyDescent="0.25">
      <c r="B531" s="39"/>
      <c r="C531" s="40"/>
      <c r="D531" s="41"/>
      <c r="F531" s="46"/>
      <c r="H531" s="57" t="b">
        <f t="shared" si="27"/>
        <v>0</v>
      </c>
    </row>
    <row r="532" spans="2:8" x14ac:dyDescent="0.25">
      <c r="B532" s="39"/>
      <c r="C532" s="40"/>
      <c r="D532" s="41"/>
      <c r="F532" s="46"/>
      <c r="H532" s="57" t="b">
        <f t="shared" si="27"/>
        <v>0</v>
      </c>
    </row>
    <row r="533" spans="2:8" x14ac:dyDescent="0.25">
      <c r="B533" s="39"/>
      <c r="C533" s="40"/>
      <c r="D533" s="41"/>
      <c r="F533" s="46"/>
      <c r="H533" s="57" t="b">
        <f t="shared" si="27"/>
        <v>0</v>
      </c>
    </row>
    <row r="534" spans="2:8" x14ac:dyDescent="0.25">
      <c r="B534" s="39"/>
      <c r="C534" s="40"/>
      <c r="D534" s="41"/>
      <c r="F534" s="46"/>
      <c r="H534" s="57" t="b">
        <f t="shared" si="27"/>
        <v>0</v>
      </c>
    </row>
    <row r="535" spans="2:8" x14ac:dyDescent="0.25">
      <c r="B535" s="3"/>
      <c r="F535" s="53"/>
    </row>
    <row r="536" spans="2:8" x14ac:dyDescent="0.25">
      <c r="B536" s="56" t="s">
        <v>90</v>
      </c>
      <c r="F536" s="53"/>
    </row>
    <row r="537" spans="2:8" x14ac:dyDescent="0.25">
      <c r="B537" s="3" t="s">
        <v>87</v>
      </c>
      <c r="F537" s="53"/>
    </row>
    <row r="538" spans="2:8" x14ac:dyDescent="0.25">
      <c r="B538" s="3"/>
      <c r="F538" s="53"/>
    </row>
    <row r="539" spans="2:8" x14ac:dyDescent="0.25">
      <c r="B539" s="25" t="s">
        <v>86</v>
      </c>
      <c r="C539" s="25"/>
      <c r="D539" s="25"/>
      <c r="E539" s="25"/>
      <c r="F539" s="25" t="s">
        <v>38</v>
      </c>
    </row>
    <row r="541" spans="2:8" x14ac:dyDescent="0.25">
      <c r="B541" s="39"/>
      <c r="C541" s="40"/>
      <c r="D541" s="41"/>
      <c r="F541" s="46"/>
      <c r="H541" s="57" t="b">
        <f t="shared" ref="H541:H546" si="28">IF(F541=1,5,IF(F541=2,4,IF(F541=3,3,IF(F541&gt;8,1,IF(F541&gt;3,2)))))</f>
        <v>0</v>
      </c>
    </row>
    <row r="542" spans="2:8" x14ac:dyDescent="0.25">
      <c r="B542" s="39"/>
      <c r="C542" s="40"/>
      <c r="D542" s="41"/>
      <c r="F542" s="46"/>
      <c r="H542" s="57" t="b">
        <f t="shared" si="28"/>
        <v>0</v>
      </c>
    </row>
    <row r="543" spans="2:8" x14ac:dyDescent="0.25">
      <c r="B543" s="39"/>
      <c r="C543" s="40"/>
      <c r="D543" s="41"/>
      <c r="F543" s="46"/>
      <c r="H543" s="57" t="b">
        <f t="shared" si="28"/>
        <v>0</v>
      </c>
    </row>
    <row r="544" spans="2:8" x14ac:dyDescent="0.25">
      <c r="B544" s="39"/>
      <c r="C544" s="40"/>
      <c r="D544" s="41"/>
      <c r="F544" s="46"/>
      <c r="H544" s="57" t="b">
        <f t="shared" si="28"/>
        <v>0</v>
      </c>
    </row>
    <row r="545" spans="2:8" x14ac:dyDescent="0.25">
      <c r="B545" s="39"/>
      <c r="C545" s="40"/>
      <c r="D545" s="41"/>
      <c r="F545" s="46"/>
      <c r="H545" s="57" t="b">
        <f t="shared" si="28"/>
        <v>0</v>
      </c>
    </row>
    <row r="546" spans="2:8" x14ac:dyDescent="0.25">
      <c r="B546" s="39"/>
      <c r="C546" s="40"/>
      <c r="D546" s="41"/>
      <c r="F546" s="46"/>
      <c r="H546" s="57" t="b">
        <f t="shared" si="28"/>
        <v>0</v>
      </c>
    </row>
    <row r="547" spans="2:8" x14ac:dyDescent="0.25">
      <c r="B547" s="3"/>
      <c r="F547" s="53"/>
    </row>
    <row r="548" spans="2:8" x14ac:dyDescent="0.25">
      <c r="B548" s="3"/>
      <c r="F548" s="53"/>
    </row>
    <row r="549" spans="2:8" x14ac:dyDescent="0.25">
      <c r="B549" s="56" t="s">
        <v>96</v>
      </c>
      <c r="F549" s="53"/>
    </row>
    <row r="550" spans="2:8" x14ac:dyDescent="0.25">
      <c r="B550" s="3" t="s">
        <v>87</v>
      </c>
      <c r="F550" s="53"/>
    </row>
    <row r="551" spans="2:8" x14ac:dyDescent="0.25">
      <c r="B551" s="3"/>
      <c r="F551" s="53"/>
    </row>
    <row r="552" spans="2:8" x14ac:dyDescent="0.25">
      <c r="B552" s="25" t="s">
        <v>86</v>
      </c>
      <c r="C552" s="25"/>
      <c r="D552" s="25"/>
      <c r="E552" s="25"/>
      <c r="F552" s="25" t="s">
        <v>38</v>
      </c>
    </row>
    <row r="554" spans="2:8" x14ac:dyDescent="0.25">
      <c r="B554" s="39"/>
      <c r="C554" s="40"/>
      <c r="D554" s="41"/>
      <c r="F554" s="46"/>
      <c r="H554" s="57" t="b">
        <f t="shared" ref="H554:H559" si="29">IF(F554=1,8,IF(F554=2,7,IF(F554=3,6,IF(F554&gt;8,4,IF(F554&gt;3,5)))))</f>
        <v>0</v>
      </c>
    </row>
    <row r="555" spans="2:8" x14ac:dyDescent="0.25">
      <c r="B555" s="39"/>
      <c r="C555" s="40"/>
      <c r="D555" s="41"/>
      <c r="F555" s="46"/>
      <c r="H555" s="57" t="b">
        <f t="shared" si="29"/>
        <v>0</v>
      </c>
    </row>
    <row r="556" spans="2:8" x14ac:dyDescent="0.25">
      <c r="B556" s="39"/>
      <c r="C556" s="40"/>
      <c r="D556" s="41"/>
      <c r="F556" s="46"/>
      <c r="H556" s="57" t="b">
        <f t="shared" si="29"/>
        <v>0</v>
      </c>
    </row>
    <row r="557" spans="2:8" x14ac:dyDescent="0.25">
      <c r="B557" s="39"/>
      <c r="C557" s="40"/>
      <c r="D557" s="41"/>
      <c r="F557" s="46"/>
      <c r="H557" s="57" t="b">
        <f t="shared" si="29"/>
        <v>0</v>
      </c>
    </row>
    <row r="558" spans="2:8" x14ac:dyDescent="0.25">
      <c r="B558" s="39"/>
      <c r="C558" s="40"/>
      <c r="D558" s="41"/>
      <c r="F558" s="46"/>
      <c r="H558" s="57" t="b">
        <f t="shared" si="29"/>
        <v>0</v>
      </c>
    </row>
    <row r="559" spans="2:8" x14ac:dyDescent="0.25">
      <c r="B559" s="39"/>
      <c r="C559" s="40"/>
      <c r="D559" s="41"/>
      <c r="F559" s="46"/>
      <c r="H559" s="57" t="b">
        <f t="shared" si="29"/>
        <v>0</v>
      </c>
    </row>
    <row r="560" spans="2:8" x14ac:dyDescent="0.25">
      <c r="B560" s="3"/>
      <c r="F560" s="53"/>
    </row>
    <row r="561" spans="2:8" x14ac:dyDescent="0.25">
      <c r="B561" s="56" t="s">
        <v>89</v>
      </c>
      <c r="F561" s="53"/>
    </row>
    <row r="562" spans="2:8" x14ac:dyDescent="0.25">
      <c r="B562" s="3" t="s">
        <v>87</v>
      </c>
      <c r="F562" s="53"/>
    </row>
    <row r="563" spans="2:8" x14ac:dyDescent="0.25">
      <c r="B563" s="3"/>
      <c r="F563" s="53"/>
    </row>
    <row r="564" spans="2:8" x14ac:dyDescent="0.25">
      <c r="B564" s="25" t="s">
        <v>86</v>
      </c>
      <c r="C564" s="25"/>
      <c r="D564" s="25"/>
      <c r="E564" s="25"/>
      <c r="F564" s="25" t="s">
        <v>38</v>
      </c>
    </row>
    <row r="566" spans="2:8" x14ac:dyDescent="0.25">
      <c r="B566" s="39"/>
      <c r="C566" s="40"/>
      <c r="D566" s="41"/>
      <c r="F566" s="46"/>
      <c r="H566" s="57" t="b">
        <f t="shared" ref="H566:H571" si="30">IF(F566=1,6,IF(F566=2,5,IF(F566=3,4,IF(F566&gt;8,2,IF(F566&gt;3,3)))))</f>
        <v>0</v>
      </c>
    </row>
    <row r="567" spans="2:8" x14ac:dyDescent="0.25">
      <c r="B567" s="39"/>
      <c r="C567" s="40"/>
      <c r="D567" s="41"/>
      <c r="F567" s="46"/>
      <c r="H567" s="57" t="b">
        <f t="shared" si="30"/>
        <v>0</v>
      </c>
    </row>
    <row r="568" spans="2:8" x14ac:dyDescent="0.25">
      <c r="B568" s="39"/>
      <c r="C568" s="40"/>
      <c r="D568" s="41"/>
      <c r="F568" s="46"/>
      <c r="H568" s="57" t="b">
        <f t="shared" si="30"/>
        <v>0</v>
      </c>
    </row>
    <row r="569" spans="2:8" x14ac:dyDescent="0.25">
      <c r="B569" s="39"/>
      <c r="C569" s="40"/>
      <c r="D569" s="41"/>
      <c r="F569" s="46"/>
      <c r="H569" s="57" t="b">
        <f t="shared" si="30"/>
        <v>0</v>
      </c>
    </row>
    <row r="570" spans="2:8" x14ac:dyDescent="0.25">
      <c r="B570" s="39"/>
      <c r="C570" s="40"/>
      <c r="D570" s="41"/>
      <c r="F570" s="46"/>
      <c r="H570" s="57" t="b">
        <f t="shared" si="30"/>
        <v>0</v>
      </c>
    </row>
    <row r="571" spans="2:8" x14ac:dyDescent="0.25">
      <c r="B571" s="39"/>
      <c r="C571" s="40"/>
      <c r="D571" s="41"/>
      <c r="F571" s="46"/>
      <c r="H571" s="57" t="b">
        <f t="shared" si="30"/>
        <v>0</v>
      </c>
    </row>
    <row r="572" spans="2:8" x14ac:dyDescent="0.25">
      <c r="B572" s="3"/>
      <c r="F572" s="53"/>
    </row>
    <row r="573" spans="2:8" x14ac:dyDescent="0.25">
      <c r="B573" s="56" t="s">
        <v>88</v>
      </c>
      <c r="F573" s="53"/>
    </row>
    <row r="574" spans="2:8" x14ac:dyDescent="0.25">
      <c r="B574" s="3" t="s">
        <v>87</v>
      </c>
      <c r="F574" s="53"/>
    </row>
    <row r="575" spans="2:8" x14ac:dyDescent="0.25">
      <c r="B575" s="3"/>
      <c r="F575" s="53"/>
    </row>
    <row r="576" spans="2:8" x14ac:dyDescent="0.25">
      <c r="B576" s="25" t="s">
        <v>86</v>
      </c>
      <c r="C576" s="25"/>
      <c r="D576" s="25"/>
      <c r="E576" s="25"/>
      <c r="F576" s="25" t="s">
        <v>38</v>
      </c>
    </row>
    <row r="578" spans="2:8" x14ac:dyDescent="0.25">
      <c r="B578" s="39"/>
      <c r="C578" s="40"/>
      <c r="D578" s="41"/>
      <c r="F578" s="46"/>
      <c r="H578" s="57" t="b">
        <f t="shared" ref="H578:H583" si="31">IF(F578=1,5,IF(F578=2,4,IF(F578=3,3,IF(F578&gt;8,1,IF(F578&gt;3,2)))))</f>
        <v>0</v>
      </c>
    </row>
    <row r="579" spans="2:8" x14ac:dyDescent="0.25">
      <c r="B579" s="39"/>
      <c r="C579" s="40"/>
      <c r="D579" s="41"/>
      <c r="F579" s="46"/>
      <c r="H579" s="57" t="b">
        <f t="shared" si="31"/>
        <v>0</v>
      </c>
    </row>
    <row r="580" spans="2:8" x14ac:dyDescent="0.25">
      <c r="B580" s="39"/>
      <c r="C580" s="40"/>
      <c r="D580" s="41"/>
      <c r="F580" s="46"/>
      <c r="H580" s="57" t="b">
        <f t="shared" si="31"/>
        <v>0</v>
      </c>
    </row>
    <row r="581" spans="2:8" x14ac:dyDescent="0.25">
      <c r="B581" s="39"/>
      <c r="C581" s="40"/>
      <c r="D581" s="41"/>
      <c r="F581" s="46"/>
      <c r="H581" s="57" t="b">
        <f t="shared" si="31"/>
        <v>0</v>
      </c>
    </row>
    <row r="582" spans="2:8" x14ac:dyDescent="0.25">
      <c r="B582" s="39"/>
      <c r="C582" s="40"/>
      <c r="D582" s="41"/>
      <c r="F582" s="46"/>
      <c r="H582" s="57" t="b">
        <f t="shared" si="31"/>
        <v>0</v>
      </c>
    </row>
    <row r="583" spans="2:8" x14ac:dyDescent="0.25">
      <c r="B583" s="39"/>
      <c r="C583" s="40"/>
      <c r="D583" s="41"/>
      <c r="F583" s="46"/>
      <c r="H583" s="57" t="b">
        <f t="shared" si="31"/>
        <v>0</v>
      </c>
    </row>
    <row r="584" spans="2:8" x14ac:dyDescent="0.25">
      <c r="B584" s="3"/>
      <c r="F584" s="53"/>
    </row>
    <row r="585" spans="2:8" x14ac:dyDescent="0.25">
      <c r="B585" s="3"/>
      <c r="F585" s="53"/>
    </row>
    <row r="586" spans="2:8" x14ac:dyDescent="0.25">
      <c r="B586" s="56" t="s">
        <v>97</v>
      </c>
      <c r="F586" s="53"/>
    </row>
    <row r="587" spans="2:8" x14ac:dyDescent="0.25">
      <c r="B587" s="3" t="s">
        <v>87</v>
      </c>
      <c r="F587" s="53"/>
    </row>
    <row r="588" spans="2:8" x14ac:dyDescent="0.25">
      <c r="B588" s="3"/>
      <c r="F588" s="53"/>
    </row>
    <row r="589" spans="2:8" x14ac:dyDescent="0.25">
      <c r="B589" s="25" t="s">
        <v>86</v>
      </c>
      <c r="C589" s="25"/>
      <c r="D589" s="25"/>
      <c r="E589" s="25"/>
      <c r="F589" s="25" t="s">
        <v>38</v>
      </c>
    </row>
    <row r="591" spans="2:8" x14ac:dyDescent="0.25">
      <c r="B591" s="39"/>
      <c r="C591" s="40"/>
      <c r="D591" s="41"/>
      <c r="F591" s="46"/>
      <c r="H591" s="57" t="b">
        <f t="shared" ref="H591:H596" si="32">IF(F591=1,8,IF(F591=2,7,IF(F591=3,6,IF(F591&gt;8,4,IF(F591&gt;3,5)))))</f>
        <v>0</v>
      </c>
    </row>
    <row r="592" spans="2:8" x14ac:dyDescent="0.25">
      <c r="B592" s="39"/>
      <c r="C592" s="40"/>
      <c r="D592" s="41"/>
      <c r="F592" s="46"/>
      <c r="H592" s="57" t="b">
        <f t="shared" si="32"/>
        <v>0</v>
      </c>
    </row>
    <row r="593" spans="2:8" x14ac:dyDescent="0.25">
      <c r="B593" s="39"/>
      <c r="C593" s="40"/>
      <c r="D593" s="41"/>
      <c r="F593" s="46"/>
      <c r="H593" s="57" t="b">
        <f t="shared" si="32"/>
        <v>0</v>
      </c>
    </row>
    <row r="594" spans="2:8" x14ac:dyDescent="0.25">
      <c r="B594" s="39"/>
      <c r="C594" s="40"/>
      <c r="D594" s="41"/>
      <c r="F594" s="46"/>
      <c r="H594" s="57" t="b">
        <f t="shared" si="32"/>
        <v>0</v>
      </c>
    </row>
    <row r="595" spans="2:8" x14ac:dyDescent="0.25">
      <c r="B595" s="39"/>
      <c r="C595" s="40"/>
      <c r="D595" s="41"/>
      <c r="F595" s="46"/>
      <c r="H595" s="57" t="b">
        <f t="shared" si="32"/>
        <v>0</v>
      </c>
    </row>
    <row r="596" spans="2:8" x14ac:dyDescent="0.25">
      <c r="B596" s="39"/>
      <c r="C596" s="40"/>
      <c r="D596" s="41"/>
      <c r="F596" s="46"/>
      <c r="H596" s="57" t="b">
        <f t="shared" si="32"/>
        <v>0</v>
      </c>
    </row>
    <row r="597" spans="2:8" x14ac:dyDescent="0.25">
      <c r="B597" s="3"/>
      <c r="F597" s="53"/>
    </row>
    <row r="598" spans="2:8" x14ac:dyDescent="0.25">
      <c r="B598" s="56" t="s">
        <v>98</v>
      </c>
      <c r="F598" s="53"/>
    </row>
    <row r="599" spans="2:8" x14ac:dyDescent="0.25">
      <c r="B599" s="3" t="s">
        <v>87</v>
      </c>
      <c r="F599" s="53"/>
    </row>
    <row r="600" spans="2:8" x14ac:dyDescent="0.25">
      <c r="B600" s="3"/>
      <c r="F600" s="53"/>
    </row>
    <row r="601" spans="2:8" x14ac:dyDescent="0.25">
      <c r="B601" s="25" t="s">
        <v>86</v>
      </c>
      <c r="C601" s="25"/>
      <c r="D601" s="25"/>
      <c r="E601" s="25"/>
      <c r="F601" s="25" t="s">
        <v>38</v>
      </c>
    </row>
    <row r="603" spans="2:8" x14ac:dyDescent="0.25">
      <c r="B603" s="39"/>
      <c r="C603" s="40"/>
      <c r="D603" s="41"/>
      <c r="F603" s="46"/>
      <c r="H603" s="57" t="b">
        <f t="shared" ref="H603:H608" si="33">IF(F603=1,6,IF(F603=2,5,IF(F603=3,4,IF(F603&gt;8,2,IF(F603&gt;3,3)))))</f>
        <v>0</v>
      </c>
    </row>
    <row r="604" spans="2:8" x14ac:dyDescent="0.25">
      <c r="B604" s="39"/>
      <c r="C604" s="40"/>
      <c r="D604" s="41"/>
      <c r="F604" s="46"/>
      <c r="H604" s="57" t="b">
        <f t="shared" si="33"/>
        <v>0</v>
      </c>
    </row>
    <row r="605" spans="2:8" x14ac:dyDescent="0.25">
      <c r="B605" s="39"/>
      <c r="C605" s="40"/>
      <c r="D605" s="41"/>
      <c r="F605" s="46"/>
      <c r="H605" s="57" t="b">
        <f t="shared" si="33"/>
        <v>0</v>
      </c>
    </row>
    <row r="606" spans="2:8" x14ac:dyDescent="0.25">
      <c r="B606" s="39"/>
      <c r="C606" s="40"/>
      <c r="D606" s="41"/>
      <c r="F606" s="46"/>
      <c r="H606" s="57" t="b">
        <f t="shared" si="33"/>
        <v>0</v>
      </c>
    </row>
    <row r="607" spans="2:8" x14ac:dyDescent="0.25">
      <c r="B607" s="39"/>
      <c r="C607" s="40"/>
      <c r="D607" s="41"/>
      <c r="F607" s="46"/>
      <c r="H607" s="57" t="b">
        <f t="shared" si="33"/>
        <v>0</v>
      </c>
    </row>
    <row r="608" spans="2:8" x14ac:dyDescent="0.25">
      <c r="B608" s="39"/>
      <c r="C608" s="40"/>
      <c r="D608" s="41"/>
      <c r="F608" s="46"/>
      <c r="H608" s="57" t="b">
        <f t="shared" si="33"/>
        <v>0</v>
      </c>
    </row>
    <row r="609" spans="2:8" x14ac:dyDescent="0.25">
      <c r="B609" s="3"/>
      <c r="F609" s="53"/>
    </row>
    <row r="610" spans="2:8" x14ac:dyDescent="0.25">
      <c r="B610" s="56" t="s">
        <v>99</v>
      </c>
      <c r="F610" s="53"/>
    </row>
    <row r="611" spans="2:8" x14ac:dyDescent="0.25">
      <c r="B611" s="3" t="s">
        <v>87</v>
      </c>
      <c r="F611" s="53"/>
    </row>
    <row r="612" spans="2:8" x14ac:dyDescent="0.25">
      <c r="B612" s="3"/>
      <c r="F612" s="53"/>
    </row>
    <row r="613" spans="2:8" x14ac:dyDescent="0.25">
      <c r="B613" s="25" t="s">
        <v>86</v>
      </c>
      <c r="C613" s="25"/>
      <c r="D613" s="25"/>
      <c r="E613" s="25"/>
      <c r="F613" s="25" t="s">
        <v>38</v>
      </c>
    </row>
    <row r="615" spans="2:8" x14ac:dyDescent="0.25">
      <c r="B615" s="39"/>
      <c r="C615" s="40"/>
      <c r="D615" s="41"/>
      <c r="F615" s="46"/>
      <c r="H615" s="57" t="b">
        <f t="shared" ref="H615:H620" si="34">IF(F615=1,5,IF(F615=2,4,IF(F615=3,3,IF(F615&gt;8,1,IF(F615&gt;3,2)))))</f>
        <v>0</v>
      </c>
    </row>
    <row r="616" spans="2:8" x14ac:dyDescent="0.25">
      <c r="B616" s="39"/>
      <c r="C616" s="40"/>
      <c r="D616" s="41"/>
      <c r="F616" s="46"/>
      <c r="H616" s="57" t="b">
        <f t="shared" si="34"/>
        <v>0</v>
      </c>
    </row>
    <row r="617" spans="2:8" x14ac:dyDescent="0.25">
      <c r="B617" s="39"/>
      <c r="C617" s="40"/>
      <c r="D617" s="41"/>
      <c r="F617" s="46"/>
      <c r="H617" s="57" t="b">
        <f t="shared" si="34"/>
        <v>0</v>
      </c>
    </row>
    <row r="618" spans="2:8" x14ac:dyDescent="0.25">
      <c r="B618" s="39"/>
      <c r="C618" s="40"/>
      <c r="D618" s="41"/>
      <c r="F618" s="46"/>
      <c r="H618" s="57" t="b">
        <f t="shared" si="34"/>
        <v>0</v>
      </c>
    </row>
    <row r="619" spans="2:8" x14ac:dyDescent="0.25">
      <c r="B619" s="39"/>
      <c r="C619" s="40"/>
      <c r="D619" s="41"/>
      <c r="F619" s="46"/>
      <c r="H619" s="57" t="b">
        <f t="shared" si="34"/>
        <v>0</v>
      </c>
    </row>
    <row r="620" spans="2:8" x14ac:dyDescent="0.25">
      <c r="B620" s="39"/>
      <c r="C620" s="40"/>
      <c r="D620" s="41"/>
      <c r="F620" s="46"/>
      <c r="H620" s="57" t="b">
        <f t="shared" si="34"/>
        <v>0</v>
      </c>
    </row>
    <row r="621" spans="2:8" x14ac:dyDescent="0.25">
      <c r="B621" s="3"/>
      <c r="F621" s="53"/>
    </row>
    <row r="622" spans="2:8" x14ac:dyDescent="0.25">
      <c r="B622" s="3"/>
      <c r="F622" s="53"/>
    </row>
    <row r="623" spans="2:8" x14ac:dyDescent="0.25">
      <c r="B623" s="56" t="s">
        <v>100</v>
      </c>
      <c r="F623" s="53"/>
    </row>
    <row r="624" spans="2:8" x14ac:dyDescent="0.25">
      <c r="B624" s="3" t="s">
        <v>87</v>
      </c>
      <c r="F624" s="53"/>
    </row>
    <row r="625" spans="2:8" x14ac:dyDescent="0.25">
      <c r="B625" s="3"/>
      <c r="F625" s="53"/>
    </row>
    <row r="626" spans="2:8" x14ac:dyDescent="0.25">
      <c r="B626" s="25" t="s">
        <v>86</v>
      </c>
      <c r="C626" s="25"/>
      <c r="D626" s="25"/>
      <c r="E626" s="25"/>
      <c r="F626" s="25" t="s">
        <v>38</v>
      </c>
    </row>
    <row r="628" spans="2:8" x14ac:dyDescent="0.25">
      <c r="B628" s="39"/>
      <c r="C628" s="40"/>
      <c r="D628" s="41"/>
      <c r="F628" s="46"/>
      <c r="H628" s="57" t="b">
        <f t="shared" ref="H628:H633" si="35">IF(F628=1,8,IF(F628=2,7,IF(F628=3,6,IF(F628&gt;8,3,IF(F628&gt;3,4)))))</f>
        <v>0</v>
      </c>
    </row>
    <row r="629" spans="2:8" x14ac:dyDescent="0.25">
      <c r="B629" s="39"/>
      <c r="C629" s="40"/>
      <c r="D629" s="41"/>
      <c r="F629" s="46"/>
      <c r="H629" s="57" t="b">
        <f t="shared" si="35"/>
        <v>0</v>
      </c>
    </row>
    <row r="630" spans="2:8" x14ac:dyDescent="0.25">
      <c r="B630" s="39"/>
      <c r="C630" s="40"/>
      <c r="D630" s="41"/>
      <c r="F630" s="46"/>
      <c r="H630" s="57" t="b">
        <f t="shared" si="35"/>
        <v>0</v>
      </c>
    </row>
    <row r="631" spans="2:8" x14ac:dyDescent="0.25">
      <c r="B631" s="39"/>
      <c r="C631" s="40"/>
      <c r="D631" s="41"/>
      <c r="F631" s="46"/>
      <c r="H631" s="57" t="b">
        <f t="shared" si="35"/>
        <v>0</v>
      </c>
    </row>
    <row r="632" spans="2:8" x14ac:dyDescent="0.25">
      <c r="B632" s="39"/>
      <c r="C632" s="40"/>
      <c r="D632" s="41"/>
      <c r="F632" s="46"/>
      <c r="H632" s="57" t="b">
        <f t="shared" si="35"/>
        <v>0</v>
      </c>
    </row>
    <row r="633" spans="2:8" x14ac:dyDescent="0.25">
      <c r="B633" s="39"/>
      <c r="C633" s="40"/>
      <c r="D633" s="41"/>
      <c r="F633" s="46"/>
      <c r="H633" s="57" t="b">
        <f t="shared" si="35"/>
        <v>0</v>
      </c>
    </row>
    <row r="634" spans="2:8" x14ac:dyDescent="0.25">
      <c r="B634" s="3"/>
      <c r="F634" s="53"/>
    </row>
    <row r="635" spans="2:8" x14ac:dyDescent="0.25">
      <c r="B635" s="56" t="s">
        <v>101</v>
      </c>
      <c r="F635" s="53"/>
    </row>
    <row r="636" spans="2:8" x14ac:dyDescent="0.25">
      <c r="B636" s="3" t="s">
        <v>87</v>
      </c>
      <c r="F636" s="53"/>
    </row>
    <row r="637" spans="2:8" x14ac:dyDescent="0.25">
      <c r="B637" s="3"/>
      <c r="F637" s="53"/>
    </row>
    <row r="638" spans="2:8" x14ac:dyDescent="0.25">
      <c r="B638" s="25" t="s">
        <v>86</v>
      </c>
      <c r="C638" s="25"/>
      <c r="D638" s="25"/>
      <c r="E638" s="25"/>
      <c r="F638" s="25" t="s">
        <v>38</v>
      </c>
    </row>
    <row r="640" spans="2:8" x14ac:dyDescent="0.25">
      <c r="B640" s="39"/>
      <c r="C640" s="40"/>
      <c r="D640" s="41"/>
      <c r="F640" s="46"/>
      <c r="H640" s="57" t="b">
        <f t="shared" ref="H640:H645" si="36">IF(F640=1,5,IF(F640=2,4,IF(F640=3,3,IF(F640&gt;8,1,IF(F640&gt;3,2)))))</f>
        <v>0</v>
      </c>
    </row>
    <row r="641" spans="2:8" x14ac:dyDescent="0.25">
      <c r="B641" s="39"/>
      <c r="C641" s="40"/>
      <c r="D641" s="41"/>
      <c r="F641" s="46"/>
      <c r="H641" s="57" t="b">
        <f t="shared" si="36"/>
        <v>0</v>
      </c>
    </row>
    <row r="642" spans="2:8" x14ac:dyDescent="0.25">
      <c r="B642" s="39"/>
      <c r="C642" s="40"/>
      <c r="D642" s="41"/>
      <c r="F642" s="46"/>
      <c r="H642" s="57" t="b">
        <f t="shared" si="36"/>
        <v>0</v>
      </c>
    </row>
    <row r="643" spans="2:8" x14ac:dyDescent="0.25">
      <c r="B643" s="39"/>
      <c r="C643" s="40"/>
      <c r="D643" s="41"/>
      <c r="F643" s="46"/>
      <c r="H643" s="57" t="b">
        <f t="shared" si="36"/>
        <v>0</v>
      </c>
    </row>
    <row r="644" spans="2:8" x14ac:dyDescent="0.25">
      <c r="B644" s="39"/>
      <c r="C644" s="40"/>
      <c r="D644" s="41"/>
      <c r="F644" s="46"/>
      <c r="H644" s="57" t="b">
        <f t="shared" si="36"/>
        <v>0</v>
      </c>
    </row>
    <row r="645" spans="2:8" x14ac:dyDescent="0.25">
      <c r="B645" s="39"/>
      <c r="C645" s="40"/>
      <c r="D645" s="41"/>
      <c r="F645" s="46"/>
      <c r="H645" s="57" t="b">
        <f t="shared" si="36"/>
        <v>0</v>
      </c>
    </row>
    <row r="646" spans="2:8" x14ac:dyDescent="0.25">
      <c r="B646" s="3"/>
      <c r="F646" s="53"/>
    </row>
    <row r="647" spans="2:8" x14ac:dyDescent="0.25">
      <c r="B647" s="56" t="s">
        <v>102</v>
      </c>
      <c r="F647" s="53"/>
    </row>
    <row r="648" spans="2:8" x14ac:dyDescent="0.25">
      <c r="B648" s="3" t="s">
        <v>87</v>
      </c>
      <c r="F648" s="53"/>
    </row>
    <row r="649" spans="2:8" x14ac:dyDescent="0.25">
      <c r="B649" s="3"/>
      <c r="F649" s="53"/>
    </row>
    <row r="650" spans="2:8" x14ac:dyDescent="0.25">
      <c r="B650" s="25" t="s">
        <v>86</v>
      </c>
      <c r="C650" s="25"/>
      <c r="D650" s="25"/>
      <c r="E650" s="25"/>
      <c r="F650" s="25" t="s">
        <v>38</v>
      </c>
    </row>
    <row r="652" spans="2:8" x14ac:dyDescent="0.25">
      <c r="B652" s="39"/>
      <c r="C652" s="40"/>
      <c r="D652" s="41"/>
      <c r="F652" s="46"/>
      <c r="H652" s="57" t="b">
        <f t="shared" ref="H652:H657" si="37">IF(F652=1,5,IF(F652=2,4,IF(F652=3,3,IF(F652&gt;8,1,IF(F652&gt;3,2)))))</f>
        <v>0</v>
      </c>
    </row>
    <row r="653" spans="2:8" x14ac:dyDescent="0.25">
      <c r="B653" s="39"/>
      <c r="C653" s="40"/>
      <c r="D653" s="41"/>
      <c r="F653" s="46"/>
      <c r="H653" s="57" t="b">
        <f t="shared" si="37"/>
        <v>0</v>
      </c>
    </row>
    <row r="654" spans="2:8" x14ac:dyDescent="0.25">
      <c r="B654" s="39"/>
      <c r="C654" s="40"/>
      <c r="D654" s="41"/>
      <c r="F654" s="46"/>
      <c r="H654" s="57" t="b">
        <f t="shared" si="37"/>
        <v>0</v>
      </c>
    </row>
    <row r="655" spans="2:8" x14ac:dyDescent="0.25">
      <c r="B655" s="39"/>
      <c r="C655" s="40"/>
      <c r="D655" s="41"/>
      <c r="F655" s="46"/>
      <c r="H655" s="57" t="b">
        <f t="shared" si="37"/>
        <v>0</v>
      </c>
    </row>
    <row r="656" spans="2:8" x14ac:dyDescent="0.25">
      <c r="B656" s="39"/>
      <c r="C656" s="40"/>
      <c r="D656" s="41"/>
      <c r="F656" s="46"/>
      <c r="H656" s="57" t="b">
        <f t="shared" si="37"/>
        <v>0</v>
      </c>
    </row>
    <row r="657" spans="2:8" x14ac:dyDescent="0.25">
      <c r="B657" s="39"/>
      <c r="C657" s="40"/>
      <c r="D657" s="41"/>
      <c r="F657" s="46"/>
      <c r="H657" s="57" t="b">
        <f t="shared" si="37"/>
        <v>0</v>
      </c>
    </row>
    <row r="658" spans="2:8" x14ac:dyDescent="0.25">
      <c r="B658" s="3"/>
      <c r="F658" s="53"/>
    </row>
    <row r="659" spans="2:8" x14ac:dyDescent="0.25">
      <c r="B659" s="3"/>
      <c r="F659" s="53"/>
    </row>
    <row r="660" spans="2:8" x14ac:dyDescent="0.25">
      <c r="B660" s="3"/>
      <c r="F660" s="53"/>
    </row>
    <row r="663" spans="2:8" ht="13.8" x14ac:dyDescent="0.25">
      <c r="B663" s="66" t="s">
        <v>106</v>
      </c>
      <c r="C663" s="13"/>
      <c r="D663" s="13"/>
      <c r="E663" s="13"/>
    </row>
    <row r="664" spans="2:8" ht="13.8" x14ac:dyDescent="0.25">
      <c r="B664" s="66" t="s">
        <v>63</v>
      </c>
      <c r="C664" s="13"/>
      <c r="D664" s="13"/>
      <c r="E664" s="13"/>
    </row>
    <row r="665" spans="2:8" ht="13.8" x14ac:dyDescent="0.25">
      <c r="B665" s="66" t="s">
        <v>64</v>
      </c>
      <c r="C665" s="13"/>
      <c r="D665" s="13"/>
      <c r="E665" s="13"/>
    </row>
    <row r="666" spans="2:8" ht="13.8" x14ac:dyDescent="0.25">
      <c r="B666" s="66" t="s">
        <v>107</v>
      </c>
      <c r="C666" s="13"/>
      <c r="D666" s="13"/>
      <c r="E666" s="13"/>
    </row>
    <row r="667" spans="2:8" ht="13.8" thickBot="1" x14ac:dyDescent="0.3"/>
    <row r="668" spans="2:8" ht="13.8" thickBot="1" x14ac:dyDescent="0.3">
      <c r="B668" s="51" t="s">
        <v>65</v>
      </c>
      <c r="H668" s="67">
        <f>SUM(H32:H661)</f>
        <v>409.8</v>
      </c>
    </row>
    <row r="671" spans="2:8" x14ac:dyDescent="0.25">
      <c r="E671" s="75" t="s">
        <v>108</v>
      </c>
      <c r="F671" s="75"/>
      <c r="G671" s="75"/>
      <c r="H671" s="75"/>
    </row>
    <row r="672" spans="2:8" x14ac:dyDescent="0.25">
      <c r="E672" s="75"/>
      <c r="F672" s="75"/>
      <c r="G672" s="75"/>
      <c r="H672" s="75"/>
    </row>
    <row r="673" spans="5:8" x14ac:dyDescent="0.25">
      <c r="E673" s="75"/>
      <c r="F673" s="75"/>
      <c r="G673" s="75"/>
      <c r="H673" s="75"/>
    </row>
    <row r="674" spans="5:8" ht="13.8" thickBot="1" x14ac:dyDescent="0.3">
      <c r="E674" s="76"/>
      <c r="F674" s="76"/>
      <c r="G674" s="76"/>
      <c r="H674" s="76"/>
    </row>
    <row r="675" spans="5:8" x14ac:dyDescent="0.25">
      <c r="E675" s="68" t="s">
        <v>109</v>
      </c>
      <c r="F675" s="69"/>
      <c r="G675" s="69"/>
      <c r="H675" s="69"/>
    </row>
  </sheetData>
  <sheetProtection insertRows="0"/>
  <mergeCells count="6">
    <mergeCell ref="E675:H675"/>
    <mergeCell ref="D67:D68"/>
    <mergeCell ref="B45:H45"/>
    <mergeCell ref="B60:H60"/>
    <mergeCell ref="B87:H88"/>
    <mergeCell ref="E671:H674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N11" sqref="N11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29" t="s">
        <v>31</v>
      </c>
      <c r="C2" s="29" t="s">
        <v>30</v>
      </c>
      <c r="F2" s="33">
        <v>1</v>
      </c>
      <c r="G2" s="34"/>
      <c r="H2" s="34"/>
      <c r="I2" s="34"/>
      <c r="J2" s="34"/>
      <c r="K2" s="34"/>
      <c r="L2" s="34"/>
      <c r="M2" s="34"/>
      <c r="N2" s="35">
        <v>10</v>
      </c>
    </row>
    <row r="3" spans="2:14" ht="13.8" thickBot="1" x14ac:dyDescent="0.3">
      <c r="B3" s="30">
        <v>0</v>
      </c>
      <c r="C3" s="30">
        <v>0</v>
      </c>
      <c r="F3" s="36">
        <v>2</v>
      </c>
      <c r="G3" s="33">
        <v>1</v>
      </c>
      <c r="H3" s="33">
        <v>1</v>
      </c>
      <c r="I3" s="37"/>
      <c r="J3" s="37"/>
      <c r="K3" s="37"/>
      <c r="L3" s="37"/>
      <c r="M3" s="37"/>
      <c r="N3" s="38">
        <v>9</v>
      </c>
    </row>
    <row r="4" spans="2:14" ht="13.8" thickBot="1" x14ac:dyDescent="0.3">
      <c r="B4" s="30">
        <v>1</v>
      </c>
      <c r="C4" s="30">
        <v>1</v>
      </c>
      <c r="F4" s="36">
        <v>3</v>
      </c>
      <c r="G4" s="36">
        <v>2</v>
      </c>
      <c r="H4" s="36">
        <v>2</v>
      </c>
      <c r="I4" s="33">
        <v>1</v>
      </c>
      <c r="J4" s="37"/>
      <c r="K4" s="37"/>
      <c r="L4" s="37"/>
      <c r="M4" s="37"/>
      <c r="N4" s="38">
        <v>8</v>
      </c>
    </row>
    <row r="5" spans="2:14" ht="13.8" thickBot="1" x14ac:dyDescent="0.3">
      <c r="B5" s="30">
        <v>3</v>
      </c>
      <c r="C5" s="30">
        <v>1</v>
      </c>
      <c r="F5" s="36" t="s">
        <v>35</v>
      </c>
      <c r="G5" s="36">
        <v>3</v>
      </c>
      <c r="H5" s="36">
        <v>3</v>
      </c>
      <c r="I5" s="36">
        <v>2</v>
      </c>
      <c r="J5" s="33">
        <v>1</v>
      </c>
      <c r="K5" s="37"/>
      <c r="L5" s="37"/>
      <c r="M5" s="37"/>
      <c r="N5" s="38">
        <v>7</v>
      </c>
    </row>
    <row r="6" spans="2:14" ht="13.8" thickBot="1" x14ac:dyDescent="0.3">
      <c r="B6" s="30">
        <v>4</v>
      </c>
      <c r="C6" s="30">
        <v>2</v>
      </c>
      <c r="F6" s="36"/>
      <c r="G6" s="37" t="s">
        <v>35</v>
      </c>
      <c r="H6" s="37" t="s">
        <v>35</v>
      </c>
      <c r="I6" s="36">
        <v>3</v>
      </c>
      <c r="J6" s="36">
        <v>2</v>
      </c>
      <c r="K6" s="33">
        <v>1</v>
      </c>
      <c r="L6" s="37"/>
      <c r="M6" s="37"/>
      <c r="N6" s="38">
        <v>6</v>
      </c>
    </row>
    <row r="7" spans="2:14" ht="13.8" thickBot="1" x14ac:dyDescent="0.3">
      <c r="B7" s="30">
        <v>7</v>
      </c>
      <c r="C7" s="30">
        <v>3</v>
      </c>
      <c r="F7" s="36"/>
      <c r="G7" s="37"/>
      <c r="H7" s="37"/>
      <c r="I7" s="37" t="s">
        <v>35</v>
      </c>
      <c r="J7" s="36">
        <v>3</v>
      </c>
      <c r="K7" s="36">
        <v>2</v>
      </c>
      <c r="L7" s="33">
        <v>1</v>
      </c>
      <c r="M7" s="37"/>
      <c r="N7" s="38">
        <v>5</v>
      </c>
    </row>
    <row r="8" spans="2:14" ht="13.8" thickBot="1" x14ac:dyDescent="0.3">
      <c r="B8" s="30">
        <v>10</v>
      </c>
      <c r="C8" s="30">
        <v>4</v>
      </c>
      <c r="F8" s="36"/>
      <c r="G8" s="37"/>
      <c r="H8" s="37"/>
      <c r="I8" s="37"/>
      <c r="J8" s="37" t="s">
        <v>35</v>
      </c>
      <c r="K8" s="36">
        <v>3</v>
      </c>
      <c r="L8" s="36">
        <v>2</v>
      </c>
      <c r="M8" s="33">
        <v>1</v>
      </c>
      <c r="N8" s="38">
        <v>4</v>
      </c>
    </row>
    <row r="9" spans="2:14" ht="13.8" thickBot="1" x14ac:dyDescent="0.3">
      <c r="B9" s="30">
        <v>13</v>
      </c>
      <c r="C9" s="30">
        <v>5</v>
      </c>
      <c r="F9" s="36"/>
      <c r="G9" s="37"/>
      <c r="H9" s="37"/>
      <c r="I9" s="37"/>
      <c r="J9" s="37"/>
      <c r="K9" s="37" t="s">
        <v>35</v>
      </c>
      <c r="L9" s="36">
        <v>3</v>
      </c>
      <c r="M9" s="36">
        <v>2</v>
      </c>
      <c r="N9" s="38">
        <v>3</v>
      </c>
    </row>
    <row r="10" spans="2:14" ht="13.8" thickBot="1" x14ac:dyDescent="0.3">
      <c r="B10" s="30">
        <v>16</v>
      </c>
      <c r="C10" s="30">
        <v>6</v>
      </c>
      <c r="F10" s="36"/>
      <c r="G10" s="37"/>
      <c r="H10" s="37"/>
      <c r="I10" s="37"/>
      <c r="J10" s="37"/>
      <c r="K10" s="37"/>
      <c r="L10" s="37" t="s">
        <v>35</v>
      </c>
      <c r="M10" s="36">
        <v>3</v>
      </c>
      <c r="N10" s="38">
        <v>2</v>
      </c>
    </row>
    <row r="11" spans="2:14" ht="13.8" thickBot="1" x14ac:dyDescent="0.3">
      <c r="B11" s="30">
        <v>19</v>
      </c>
      <c r="C11" s="30">
        <v>7</v>
      </c>
      <c r="F11" s="36"/>
      <c r="G11" s="37"/>
      <c r="H11" s="37"/>
      <c r="I11" s="37"/>
      <c r="J11" s="37"/>
      <c r="K11" s="37"/>
      <c r="L11" s="37"/>
      <c r="M11" s="37" t="s">
        <v>35</v>
      </c>
      <c r="N11" s="38">
        <v>1</v>
      </c>
    </row>
    <row r="12" spans="2:14" ht="13.8" thickBot="1" x14ac:dyDescent="0.3">
      <c r="B12" s="30">
        <v>22</v>
      </c>
      <c r="C12" s="30">
        <v>8</v>
      </c>
    </row>
    <row r="13" spans="2:14" ht="13.8" thickBot="1" x14ac:dyDescent="0.3">
      <c r="B13" s="30">
        <v>25</v>
      </c>
      <c r="C13" s="30">
        <v>9</v>
      </c>
    </row>
    <row r="14" spans="2:14" ht="13.8" thickBot="1" x14ac:dyDescent="0.3">
      <c r="B14" s="30">
        <v>26</v>
      </c>
      <c r="C14" s="30">
        <v>9</v>
      </c>
    </row>
    <row r="15" spans="2:14" ht="13.8" thickBot="1" x14ac:dyDescent="0.3">
      <c r="B15" s="30">
        <v>27</v>
      </c>
      <c r="C15" s="30">
        <v>10</v>
      </c>
    </row>
    <row r="16" spans="2:14" ht="27" thickBot="1" x14ac:dyDescent="0.3">
      <c r="B16" s="30">
        <v>31</v>
      </c>
      <c r="C16" s="30" t="s">
        <v>32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Bruno Radosevic</cp:lastModifiedBy>
  <dcterms:created xsi:type="dcterms:W3CDTF">2017-02-21T09:31:39Z</dcterms:created>
  <dcterms:modified xsi:type="dcterms:W3CDTF">2024-01-17T13:44:59Z</dcterms:modified>
</cp:coreProperties>
</file>